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625" activeTab="1"/>
  </bookViews>
  <sheets>
    <sheet name="РБ ЗФ" sheetId="1" r:id="rId1"/>
    <sheet name="РБ СФ" sheetId="2" r:id="rId2"/>
  </sheets>
  <definedNames>
    <definedName name="_xlnm.Print_Titles" localSheetId="0">'РБ ЗФ'!$8:$8</definedName>
    <definedName name="_xlnm.Print_Titles" localSheetId="1">'РБ СФ'!$6:$6</definedName>
    <definedName name="_xlnm.Print_Area" localSheetId="0">'РБ ЗФ'!$A$1:$K$98</definedName>
    <definedName name="_xlnm.Print_Area" localSheetId="1">'РБ СФ'!$A$1:$I$44</definedName>
  </definedNames>
  <calcPr fullCalcOnLoad="1"/>
</workbook>
</file>

<file path=xl/sharedStrings.xml><?xml version="1.0" encoding="utf-8"?>
<sst xmlns="http://schemas.openxmlformats.org/spreadsheetml/2006/main" count="168" uniqueCount="132">
  <si>
    <t xml:space="preserve">Код </t>
  </si>
  <si>
    <t>Назва</t>
  </si>
  <si>
    <t>Всього  доходів загального фонду</t>
  </si>
  <si>
    <t>Державне управління</t>
  </si>
  <si>
    <t>Освіта</t>
  </si>
  <si>
    <t>Охорона здоров`я</t>
  </si>
  <si>
    <t>Податки на доходи, податки на прибуток, податки на збільшення ринкової вартості </t>
  </si>
  <si>
    <t>Інші неподаткові надходження </t>
  </si>
  <si>
    <t>Інші надходження </t>
  </si>
  <si>
    <t>Офіційні трансферти </t>
  </si>
  <si>
    <t>Власні надходження бюджетних установ </t>
  </si>
  <si>
    <t>на кінець періоду</t>
  </si>
  <si>
    <t>Резервний фонд</t>
  </si>
  <si>
    <t>Інші субвенції</t>
  </si>
  <si>
    <t>Субвенції</t>
  </si>
  <si>
    <t>Кошти, що передаються із загального фонду до бюджету розвитку (спеціального фонду)</t>
  </si>
  <si>
    <t xml:space="preserve">             ДОХОДИ ЗАГАЛЬНОГО ФОНДУ</t>
  </si>
  <si>
    <t xml:space="preserve">ДОХОДИ СПЕЦІАЛЬНОГО ФОНДУ </t>
  </si>
  <si>
    <t>Всього  доходів спеціального фонду</t>
  </si>
  <si>
    <t>ВИДАТКИ ЗАГАЛЬНОГО ФОНДУ</t>
  </si>
  <si>
    <t>Всього видатків загального фонду (з урахуванням трансфертів)</t>
  </si>
  <si>
    <t>КРЕДИТУВАННЯ ЗАГАЛЬНОГО ФОНДУ</t>
  </si>
  <si>
    <t>Всього кредитування загального фонду</t>
  </si>
  <si>
    <t>ВИДАТКИ СПЕЦІАЛЬНОГО ФОНДУ</t>
  </si>
  <si>
    <t xml:space="preserve">  Податкові надходження</t>
  </si>
  <si>
    <t>Неподаткові надходження</t>
  </si>
  <si>
    <t>Разом по спеціальному фонду</t>
  </si>
  <si>
    <t>Всього видатків спеціального фонду (з урахуванням трансфертів)</t>
  </si>
  <si>
    <t>КРЕДИТУВАННЯ СПЕЦІАЛЬНОГО ФОНДУ</t>
  </si>
  <si>
    <t>Всього кредитування спеціального фонду</t>
  </si>
  <si>
    <t>Фінансування за рахунок  коштів єдиного казначейського рахунку</t>
  </si>
  <si>
    <t>Додаток №1</t>
  </si>
  <si>
    <t>Соціальний захист та соціальне забезпечення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</si>
  <si>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</si>
  <si>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Разом видатків загального фонду</t>
  </si>
  <si>
    <t>Разом доходів</t>
  </si>
  <si>
    <t>ФІНАНСУВАННЯ ЗАГАЛЬНОГО ФОНДУ</t>
  </si>
  <si>
    <t xml:space="preserve"> Зміни обсягів бюджетних коштів</t>
  </si>
  <si>
    <t>Всього фінансування загального фонду</t>
  </si>
  <si>
    <t>ФІНАНСУВАННЯ СПЕЦІАЛЬНОГО ФОНДУ</t>
  </si>
  <si>
    <t>на початок року</t>
  </si>
  <si>
    <t>Всього фінансування спеціального фонду</t>
  </si>
  <si>
    <t>Контроль</t>
  </si>
  <si>
    <t>Виконання плану на рік (%)</t>
  </si>
  <si>
    <t xml:space="preserve">Виконання плану звітного періоду (%)  </t>
  </si>
  <si>
    <t>Інші додаткові дотації</t>
  </si>
  <si>
    <t>Інші розрахунки</t>
  </si>
  <si>
    <t>План на рік (грн.)</t>
  </si>
  <si>
    <t>План на звітний період (грн.)</t>
  </si>
  <si>
    <t>Виконано (грн.)</t>
  </si>
  <si>
    <t xml:space="preserve"> Керуючий  справами виконавчого  апарату районної ради ____________ Л.І.Опанасенко</t>
  </si>
  <si>
    <t>Продовження додатку №1</t>
  </si>
  <si>
    <t>Адміністративні збори та платежі, доходи від некомерційної господарської діяльності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</si>
  <si>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</si>
  <si>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Від органів державного управління  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</si>
  <si>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</si>
  <si>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</si>
  <si>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</si>
  <si>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</si>
  <si>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250388</t>
  </si>
  <si>
    <t>0100</t>
  </si>
  <si>
    <t>1000</t>
  </si>
  <si>
    <t>2000</t>
  </si>
  <si>
    <t>3000</t>
  </si>
  <si>
    <t>4000</t>
  </si>
  <si>
    <t>5000</t>
  </si>
  <si>
    <t>8000</t>
  </si>
  <si>
    <t>Видатки, не віднесені до основних груп</t>
  </si>
  <si>
    <t>Податок та збір на доходи фізичних осіб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</si>
  <si>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</si>
  <si>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Плата за надання адміністративних послуг</t>
  </si>
  <si>
    <t>8700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</si>
  <si>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</si>
  <si>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8440</t>
  </si>
  <si>
    <t xml:space="preserve"> Керуючий  справами виконавчого  апарату районної ради ______________       Л.І.Опанасенко</t>
  </si>
  <si>
    <t>Рентна плата та плата за використання інших природних ресурсів</t>
  </si>
  <si>
    <t>Рентна плата за користування надрами</t>
  </si>
  <si>
    <t>Субвенції  з державного бюджету місцевим бюджетам</t>
  </si>
  <si>
    <t>Дотації з місцевих бюджетів іншим місцевим бюджетам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</si>
  <si>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</si>
  <si>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</si>
  <si>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</si>
  <si>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</si>
  <si>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</si>
  <si>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</si>
  <si>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Дотації з державного бюджету місцевим бюджетам</t>
  </si>
  <si>
    <t>Культура i мистецтво</t>
  </si>
  <si>
    <t>Фiзична культура i спорт</t>
  </si>
  <si>
    <t>7000</t>
  </si>
  <si>
    <t>Економічна діяльність</t>
  </si>
  <si>
    <t>Інша діяльність</t>
  </si>
  <si>
    <t>9000</t>
  </si>
  <si>
    <t>Міжбюджетні трансферти</t>
  </si>
  <si>
    <t>9150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</si>
  <si>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</si>
  <si>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</si>
  <si>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</si>
  <si>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8831</t>
  </si>
  <si>
    <t>Надання кредиту</t>
  </si>
  <si>
    <t>8832</t>
  </si>
  <si>
    <t>Повернення кредиту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</si>
  <si>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</si>
  <si>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План на рік (розпис)                                                                    (грн.)</t>
  </si>
  <si>
    <t>Надходження коштів від відшкодування втрат сільськогосподарського і лісогосподарського виробництва  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</si>
  <si>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</si>
  <si>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</si>
  <si>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</si>
  <si>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</si>
  <si>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</si>
  <si>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9270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</si>
  <si>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</si>
  <si>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</si>
  <si>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8220</t>
  </si>
  <si>
    <t>Заходи та роботи з мобілізаційної підготовки місцевого значення</t>
  </si>
  <si>
    <t>8500</t>
  </si>
  <si>
    <t>Нерозподілені трансферти з державного бюджету</t>
  </si>
  <si>
    <t>8110</t>
  </si>
  <si>
    <t>Заходи із запобігання та ліквідації надзвичайних ситуацій та наслідків стихійного лиха</t>
  </si>
  <si>
    <t xml:space="preserve">Різниця </t>
  </si>
  <si>
    <t>%</t>
  </si>
  <si>
    <t>Рентна плата за спеціальне використання лісових ресурсів </t>
  </si>
  <si>
    <t>Виконання    районного   бюджету за  І квартал 2020 року</t>
  </si>
  <si>
    <t>до рішення  районної ради  "Про звіт про виконання районного бюджету Прилуцького району  за І квартал  2020 року"</t>
  </si>
  <si>
    <t>Виконання    районного   бюджету  за І квартал 2020 року</t>
  </si>
  <si>
    <t>Касові за І кв.2019 року</t>
  </si>
  <si>
    <t>Касові за І кв.2019року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</si>
  <si>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</si>
  <si>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</si>
  <si>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</si>
  <si>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</si>
  <si>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</si>
  <si>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(код бюджету)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</si>
</sst>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\ _г_р_н_._-;\-* #,##0.0\ _г_р_н_._-;_-* &quot;-&quot;??\ _г_р_н_._-;_-@_-"/>
    <numFmt numFmtId="179" formatCode="_-* #,##0.000\ _г_р_н_._-;\-* #,##0.000\ _г_р_н_._-;_-* &quot;-&quot;??\ _г_р_н_._-;_-@_-"/>
    <numFmt numFmtId="180" formatCode="_-* #,##0.0000\ _г_р_н_._-;\-* #,##0.0000\ _г_р_н_._-;_-* &quot;-&quot;??\ _г_р_н_._-;_-@_-"/>
    <numFmt numFmtId="181" formatCode="_-* #,##0.00000\ _г_р_н_._-;\-* #,##0.00000\ _г_р_н_._-;_-* &quot;-&quot;??\ _г_р_н_._-;_-@_-"/>
    <numFmt numFmtId="182" formatCode="_-* #,##0\ _г_р_н_._-;\-* #,##0\ _г_р_н_._-;_-* &quot;-&quot;??\ _г_р_н_._-;_-@_-"/>
    <numFmt numFmtId="183" formatCode="0.0000"/>
    <numFmt numFmtId="184" formatCode="#,##0.0"/>
    <numFmt numFmtId="185" formatCode="#,##0.000"/>
    <numFmt numFmtId="186" formatCode="#0.00"/>
    <numFmt numFmtId="187" formatCode="0.0;[Red]0.0"/>
  </numFmts>
  <fonts count="38">
    <font>
      <sz val="10"/>
      <name val="Arial Cyr"/>
      <family val="0"/>
    </font>
    <font>
      <sz val="22"/>
      <name val="Arial Cyr"/>
      <family val="0"/>
    </font>
    <font>
      <sz val="22"/>
      <color indexed="10"/>
      <name val="Arial Cyr"/>
      <family val="0"/>
    </font>
    <font>
      <sz val="22"/>
      <color indexed="10"/>
      <name val="Times New Roman"/>
      <family val="1"/>
    </font>
    <font>
      <sz val="12"/>
      <name val="Arial Cyr"/>
      <family val="0"/>
    </font>
    <font>
      <sz val="12"/>
      <color indexed="10"/>
      <name val="Arial Cyr"/>
      <family val="0"/>
    </font>
    <font>
      <sz val="12"/>
      <color indexed="10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b/>
      <sz val="18"/>
      <color indexed="10"/>
      <name val="Times New Roman"/>
      <family val="1"/>
    </font>
    <font>
      <b/>
      <sz val="20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Arial Cyr"/>
      <family val="2"/>
    </font>
    <font>
      <sz val="22"/>
      <name val="Times New Roman"/>
      <family val="1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color indexed="12"/>
      <name val="Times New Roman"/>
      <family val="1"/>
    </font>
    <font>
      <b/>
      <sz val="18"/>
      <color indexed="12"/>
      <name val="Times New Roman"/>
      <family val="1"/>
    </font>
    <font>
      <sz val="18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b/>
      <i/>
      <sz val="14"/>
      <name val="Times New Roman"/>
      <family val="1"/>
    </font>
    <font>
      <b/>
      <i/>
      <sz val="14"/>
      <color indexed="12"/>
      <name val="Times New Roman"/>
      <family val="1"/>
    </font>
    <font>
      <sz val="18"/>
      <name val="Times New Roman"/>
      <family val="1"/>
    </font>
    <font>
      <sz val="18"/>
      <color indexed="10"/>
      <name val="Times New Roman"/>
      <family val="1"/>
    </font>
    <font>
      <sz val="8"/>
      <name val="Arial Cyr"/>
      <family val="0"/>
    </font>
    <font>
      <u val="single"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5"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9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9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19" fillId="2" borderId="1" xfId="0" applyFont="1" applyFill="1" applyBorder="1" applyAlignment="1">
      <alignment/>
    </xf>
    <xf numFmtId="0" fontId="19" fillId="0" borderId="1" xfId="0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9" fillId="0" borderId="0" xfId="0" applyFont="1" applyAlignment="1">
      <alignment/>
    </xf>
    <xf numFmtId="0" fontId="23" fillId="0" borderId="0" xfId="0" applyFont="1" applyAlignment="1">
      <alignment/>
    </xf>
    <xf numFmtId="0" fontId="7" fillId="0" borderId="0" xfId="0" applyFont="1" applyAlignment="1">
      <alignment/>
    </xf>
    <xf numFmtId="0" fontId="19" fillId="0" borderId="3" xfId="0" applyFont="1" applyBorder="1" applyAlignment="1">
      <alignment wrapText="1"/>
    </xf>
    <xf numFmtId="2" fontId="6" fillId="0" borderId="0" xfId="0" applyNumberFormat="1" applyFont="1" applyAlignment="1">
      <alignment/>
    </xf>
    <xf numFmtId="0" fontId="19" fillId="0" borderId="4" xfId="0" applyFont="1" applyFill="1" applyBorder="1" applyAlignment="1" applyProtection="1">
      <alignment horizontal="center" vertical="center" wrapText="1"/>
      <protection locked="0"/>
    </xf>
    <xf numFmtId="0" fontId="19" fillId="0" borderId="5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9" fillId="3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16" fillId="0" borderId="0" xfId="0" applyFont="1" applyFill="1" applyAlignment="1">
      <alignment/>
    </xf>
    <xf numFmtId="0" fontId="24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19" fillId="0" borderId="6" xfId="0" applyFont="1" applyBorder="1" applyAlignment="1">
      <alignment horizontal="center" vertical="center"/>
    </xf>
    <xf numFmtId="0" fontId="19" fillId="0" borderId="4" xfId="0" applyFont="1" applyBorder="1" applyAlignment="1">
      <alignment vertical="center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vertical="center" wrapText="1"/>
    </xf>
    <xf numFmtId="0" fontId="9" fillId="0" borderId="9" xfId="0" applyFont="1" applyBorder="1" applyAlignment="1" quotePrefix="1">
      <alignment horizontal="right" vertical="center" wrapText="1"/>
    </xf>
    <xf numFmtId="0" fontId="28" fillId="0" borderId="9" xfId="0" applyFont="1" applyFill="1" applyBorder="1" applyAlignment="1">
      <alignment horizontal="center" vertical="center"/>
    </xf>
    <xf numFmtId="2" fontId="29" fillId="0" borderId="9" xfId="0" applyNumberFormat="1" applyFont="1" applyFill="1" applyBorder="1" applyAlignment="1">
      <alignment horizontal="right" vertical="center"/>
    </xf>
    <xf numFmtId="0" fontId="19" fillId="0" borderId="9" xfId="0" applyFont="1" applyBorder="1" applyAlignment="1">
      <alignment vertical="center" wrapText="1"/>
    </xf>
    <xf numFmtId="0" fontId="19" fillId="0" borderId="9" xfId="0" applyFont="1" applyBorder="1" applyAlignment="1" quotePrefix="1">
      <alignment horizontal="right" vertical="center" wrapText="1"/>
    </xf>
    <xf numFmtId="0" fontId="9" fillId="0" borderId="9" xfId="19" applyFont="1" applyBorder="1" applyAlignment="1">
      <alignment vertical="center" wrapText="1"/>
      <protection/>
    </xf>
    <xf numFmtId="0" fontId="30" fillId="0" borderId="1" xfId="0" applyFont="1" applyBorder="1" applyAlignment="1">
      <alignment horizontal="center" vertical="center"/>
    </xf>
    <xf numFmtId="0" fontId="31" fillId="2" borderId="10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30" fillId="0" borderId="9" xfId="0" applyFont="1" applyBorder="1" applyAlignment="1" quotePrefix="1">
      <alignment horizontal="right" vertical="center" wrapText="1"/>
    </xf>
    <xf numFmtId="0" fontId="30" fillId="0" borderId="9" xfId="0" applyFont="1" applyBorder="1" applyAlignment="1">
      <alignment vertical="center" wrapText="1"/>
    </xf>
    <xf numFmtId="49" fontId="30" fillId="0" borderId="1" xfId="0" applyNumberFormat="1" applyFont="1" applyBorder="1" applyAlignment="1">
      <alignment wrapText="1"/>
    </xf>
    <xf numFmtId="0" fontId="30" fillId="0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right" vertical="center"/>
    </xf>
    <xf numFmtId="0" fontId="9" fillId="0" borderId="9" xfId="0" applyFont="1" applyBorder="1" applyAlignment="1">
      <alignment horizontal="left" vertical="center"/>
    </xf>
    <xf numFmtId="0" fontId="9" fillId="0" borderId="9" xfId="19" applyFont="1" applyBorder="1" applyAlignment="1">
      <alignment wrapText="1"/>
      <protection/>
    </xf>
    <xf numFmtId="0" fontId="32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horizontal="center"/>
    </xf>
    <xf numFmtId="0" fontId="19" fillId="0" borderId="12" xfId="0" applyFont="1" applyBorder="1" applyAlignment="1">
      <alignment vertical="center"/>
    </xf>
    <xf numFmtId="0" fontId="19" fillId="2" borderId="1" xfId="0" applyFont="1" applyFill="1" applyBorder="1" applyAlignment="1">
      <alignment horizontal="right" vertical="center"/>
    </xf>
    <xf numFmtId="0" fontId="19" fillId="2" borderId="1" xfId="0" applyFont="1" applyFill="1" applyBorder="1" applyAlignment="1">
      <alignment horizontal="left" vertical="center"/>
    </xf>
    <xf numFmtId="0" fontId="19" fillId="0" borderId="1" xfId="0" applyFont="1" applyBorder="1" applyAlignment="1">
      <alignment horizontal="right" vertical="center"/>
    </xf>
    <xf numFmtId="49" fontId="19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right" vertical="center" wrapText="1"/>
    </xf>
    <xf numFmtId="0" fontId="19" fillId="2" borderId="1" xfId="0" applyFont="1" applyFill="1" applyBorder="1" applyAlignment="1">
      <alignment vertical="center"/>
    </xf>
    <xf numFmtId="0" fontId="19" fillId="0" borderId="9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0" fontId="32" fillId="0" borderId="1" xfId="0" applyFont="1" applyBorder="1" applyAlignment="1">
      <alignment horizontal="right" vertical="center"/>
    </xf>
    <xf numFmtId="49" fontId="32" fillId="0" borderId="1" xfId="0" applyNumberFormat="1" applyFont="1" applyBorder="1" applyAlignment="1">
      <alignment horizontal="left" vertical="center" wrapText="1"/>
    </xf>
    <xf numFmtId="0" fontId="32" fillId="0" borderId="10" xfId="0" applyFont="1" applyBorder="1" applyAlignment="1">
      <alignment horizontal="right" vertical="center"/>
    </xf>
    <xf numFmtId="0" fontId="19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wrapText="1"/>
    </xf>
    <xf numFmtId="0" fontId="9" fillId="0" borderId="9" xfId="0" applyFont="1" applyBorder="1" applyAlignment="1">
      <alignment/>
    </xf>
    <xf numFmtId="0" fontId="9" fillId="0" borderId="9" xfId="0" applyFont="1" applyBorder="1" applyAlignment="1">
      <alignment wrapText="1"/>
    </xf>
    <xf numFmtId="0" fontId="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3" xfId="0" applyFont="1" applyBorder="1" applyAlignment="1">
      <alignment wrapText="1"/>
    </xf>
    <xf numFmtId="0" fontId="9" fillId="0" borderId="10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2" fontId="27" fillId="0" borderId="13" xfId="0" applyNumberFormat="1" applyFont="1" applyFill="1" applyBorder="1" applyAlignment="1">
      <alignment vertical="center"/>
    </xf>
    <xf numFmtId="0" fontId="19" fillId="0" borderId="9" xfId="19" applyFont="1" applyBorder="1" applyAlignment="1" quotePrefix="1">
      <alignment horizontal="right" vertical="center" wrapText="1"/>
      <protection/>
    </xf>
    <xf numFmtId="0" fontId="19" fillId="0" borderId="9" xfId="19" applyFont="1" applyBorder="1" applyAlignment="1">
      <alignment vertical="center" wrapText="1"/>
      <protection/>
    </xf>
    <xf numFmtId="0" fontId="9" fillId="0" borderId="9" xfId="19" applyFont="1" applyBorder="1" applyAlignment="1" quotePrefix="1">
      <alignment horizontal="right" vertical="center" wrapText="1"/>
      <protection/>
    </xf>
    <xf numFmtId="0" fontId="9" fillId="0" borderId="9" xfId="0" applyFont="1" applyFill="1" applyBorder="1" applyAlignment="1" quotePrefix="1">
      <alignment horizontal="right" vertical="center" wrapText="1"/>
    </xf>
    <xf numFmtId="0" fontId="9" fillId="0" borderId="9" xfId="0" applyFont="1" applyFill="1" applyBorder="1" applyAlignment="1">
      <alignment vertical="center" wrapText="1"/>
    </xf>
    <xf numFmtId="2" fontId="28" fillId="0" borderId="9" xfId="0" applyNumberFormat="1" applyFont="1" applyFill="1" applyBorder="1" applyAlignment="1">
      <alignment/>
    </xf>
    <xf numFmtId="0" fontId="30" fillId="0" borderId="9" xfId="19" applyFont="1" applyBorder="1">
      <alignment/>
      <protection/>
    </xf>
    <xf numFmtId="0" fontId="30" fillId="0" borderId="9" xfId="19" applyFont="1" applyBorder="1" applyAlignment="1">
      <alignment wrapText="1"/>
      <protection/>
    </xf>
    <xf numFmtId="0" fontId="30" fillId="0" borderId="11" xfId="0" applyFont="1" applyBorder="1" applyAlignment="1">
      <alignment horizontal="right" vertical="center"/>
    </xf>
    <xf numFmtId="49" fontId="30" fillId="0" borderId="1" xfId="0" applyNumberFormat="1" applyFont="1" applyBorder="1" applyAlignment="1">
      <alignment vertical="center" wrapText="1"/>
    </xf>
    <xf numFmtId="0" fontId="32" fillId="0" borderId="9" xfId="0" applyFont="1" applyBorder="1" applyAlignment="1">
      <alignment/>
    </xf>
    <xf numFmtId="49" fontId="32" fillId="0" borderId="9" xfId="0" applyNumberFormat="1" applyFont="1" applyBorder="1" applyAlignment="1">
      <alignment vertical="center"/>
    </xf>
    <xf numFmtId="0" fontId="32" fillId="0" borderId="9" xfId="0" applyFont="1" applyBorder="1" applyAlignment="1">
      <alignment wrapText="1"/>
    </xf>
    <xf numFmtId="0" fontId="33" fillId="0" borderId="1" xfId="0" applyFont="1" applyFill="1" applyBorder="1" applyAlignment="1">
      <alignment horizontal="center" vertical="center"/>
    </xf>
    <xf numFmtId="49" fontId="33" fillId="0" borderId="1" xfId="0" applyNumberFormat="1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31" fillId="2" borderId="11" xfId="0" applyFont="1" applyFill="1" applyBorder="1" applyAlignment="1">
      <alignment horizontal="center" vertical="center"/>
    </xf>
    <xf numFmtId="49" fontId="19" fillId="2" borderId="11" xfId="0" applyNumberFormat="1" applyFont="1" applyFill="1" applyBorder="1" applyAlignment="1">
      <alignment wrapText="1"/>
    </xf>
    <xf numFmtId="0" fontId="19" fillId="0" borderId="9" xfId="19" applyFont="1" applyFill="1" applyBorder="1" applyAlignment="1">
      <alignment vertical="center" wrapText="1"/>
      <protection/>
    </xf>
    <xf numFmtId="0" fontId="19" fillId="0" borderId="9" xfId="19" applyFont="1" applyFill="1" applyBorder="1" applyAlignment="1" quotePrefix="1">
      <alignment horizontal="right" vertical="center" wrapText="1"/>
      <protection/>
    </xf>
    <xf numFmtId="0" fontId="9" fillId="0" borderId="9" xfId="20" applyFont="1" applyFill="1" applyBorder="1" applyAlignment="1" quotePrefix="1">
      <alignment horizontal="right" vertical="center" wrapText="1"/>
      <protection/>
    </xf>
    <xf numFmtId="0" fontId="9" fillId="0" borderId="9" xfId="20" applyFont="1" applyFill="1" applyBorder="1" applyAlignment="1">
      <alignment vertical="center" wrapText="1"/>
      <protection/>
    </xf>
    <xf numFmtId="186" fontId="8" fillId="0" borderId="0" xfId="0" applyNumberFormat="1" applyFont="1" applyAlignment="1">
      <alignment horizontal="center"/>
    </xf>
    <xf numFmtId="0" fontId="19" fillId="0" borderId="9" xfId="0" applyFont="1" applyBorder="1" applyAlignment="1">
      <alignment wrapText="1"/>
    </xf>
    <xf numFmtId="0" fontId="30" fillId="0" borderId="13" xfId="0" applyFont="1" applyFill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29" fillId="0" borderId="14" xfId="0" applyFont="1" applyFill="1" applyBorder="1" applyAlignment="1">
      <alignment horizontal="right"/>
    </xf>
    <xf numFmtId="49" fontId="28" fillId="0" borderId="14" xfId="0" applyNumberFormat="1" applyFont="1" applyFill="1" applyBorder="1" applyAlignment="1">
      <alignment horizontal="right"/>
    </xf>
    <xf numFmtId="2" fontId="28" fillId="0" borderId="9" xfId="0" applyNumberFormat="1" applyFont="1" applyFill="1" applyBorder="1" applyAlignment="1">
      <alignment horizontal="right" vertical="center"/>
    </xf>
    <xf numFmtId="2" fontId="29" fillId="0" borderId="9" xfId="0" applyNumberFormat="1" applyFont="1" applyFill="1" applyBorder="1" applyAlignment="1">
      <alignment vertical="center"/>
    </xf>
    <xf numFmtId="1" fontId="29" fillId="0" borderId="9" xfId="0" applyNumberFormat="1" applyFont="1" applyFill="1" applyBorder="1" applyAlignment="1">
      <alignment horizontal="right" vertical="center"/>
    </xf>
    <xf numFmtId="2" fontId="29" fillId="0" borderId="15" xfId="0" applyNumberFormat="1" applyFont="1" applyFill="1" applyBorder="1" applyAlignment="1">
      <alignment horizontal="right" vertical="center"/>
    </xf>
    <xf numFmtId="2" fontId="7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186" fontId="29" fillId="0" borderId="9" xfId="0" applyNumberFormat="1" applyFont="1" applyBorder="1" applyAlignment="1">
      <alignment vertical="center" wrapText="1"/>
    </xf>
    <xf numFmtId="2" fontId="28" fillId="0" borderId="16" xfId="19" applyNumberFormat="1" applyFont="1" applyFill="1" applyBorder="1" applyAlignment="1">
      <alignment wrapText="1"/>
      <protection/>
    </xf>
    <xf numFmtId="2" fontId="29" fillId="0" borderId="9" xfId="0" applyNumberFormat="1" applyFont="1" applyBorder="1" applyAlignment="1">
      <alignment wrapText="1"/>
    </xf>
    <xf numFmtId="2" fontId="28" fillId="0" borderId="9" xfId="0" applyNumberFormat="1" applyFont="1" applyBorder="1" applyAlignment="1">
      <alignment/>
    </xf>
    <xf numFmtId="2" fontId="28" fillId="0" borderId="9" xfId="20" applyNumberFormat="1" applyFont="1" applyBorder="1" applyAlignment="1">
      <alignment horizontal="right" vertical="center"/>
      <protection/>
    </xf>
    <xf numFmtId="172" fontId="7" fillId="2" borderId="9" xfId="0" applyNumberFormat="1" applyFont="1" applyFill="1" applyBorder="1" applyAlignment="1">
      <alignment/>
    </xf>
    <xf numFmtId="172" fontId="34" fillId="0" borderId="9" xfId="0" applyNumberFormat="1" applyFont="1" applyFill="1" applyBorder="1" applyAlignment="1">
      <alignment/>
    </xf>
    <xf numFmtId="172" fontId="7" fillId="0" borderId="9" xfId="0" applyNumberFormat="1" applyFont="1" applyFill="1" applyBorder="1" applyAlignment="1">
      <alignment/>
    </xf>
    <xf numFmtId="2" fontId="7" fillId="2" borderId="9" xfId="0" applyNumberFormat="1" applyFont="1" applyFill="1" applyBorder="1" applyAlignment="1">
      <alignment/>
    </xf>
    <xf numFmtId="172" fontId="7" fillId="0" borderId="9" xfId="0" applyNumberFormat="1" applyFont="1" applyFill="1" applyBorder="1" applyAlignment="1">
      <alignment horizontal="right"/>
    </xf>
    <xf numFmtId="172" fontId="7" fillId="0" borderId="9" xfId="0" applyNumberFormat="1" applyFont="1" applyFill="1" applyBorder="1" applyAlignment="1">
      <alignment vertical="center"/>
    </xf>
    <xf numFmtId="172" fontId="34" fillId="0" borderId="9" xfId="0" applyNumberFormat="1" applyFont="1" applyFill="1" applyBorder="1" applyAlignment="1">
      <alignment vertical="center"/>
    </xf>
    <xf numFmtId="172" fontId="7" fillId="2" borderId="17" xfId="0" applyNumberFormat="1" applyFont="1" applyFill="1" applyBorder="1" applyAlignment="1">
      <alignment/>
    </xf>
    <xf numFmtId="172" fontId="7" fillId="0" borderId="17" xfId="0" applyNumberFormat="1" applyFont="1" applyFill="1" applyBorder="1" applyAlignment="1">
      <alignment/>
    </xf>
    <xf numFmtId="172" fontId="7" fillId="0" borderId="17" xfId="0" applyNumberFormat="1" applyFont="1" applyFill="1" applyBorder="1" applyAlignment="1">
      <alignment horizontal="right" vertical="center"/>
    </xf>
    <xf numFmtId="172" fontId="28" fillId="0" borderId="17" xfId="0" applyNumberFormat="1" applyFont="1" applyFill="1" applyBorder="1" applyAlignment="1">
      <alignment/>
    </xf>
    <xf numFmtId="0" fontId="19" fillId="0" borderId="9" xfId="0" applyFont="1" applyBorder="1" applyAlignment="1">
      <alignment/>
    </xf>
    <xf numFmtId="0" fontId="14" fillId="0" borderId="9" xfId="0" applyFont="1" applyBorder="1" applyAlignment="1">
      <alignment/>
    </xf>
    <xf numFmtId="0" fontId="21" fillId="0" borderId="9" xfId="0" applyFont="1" applyBorder="1" applyAlignment="1">
      <alignment/>
    </xf>
    <xf numFmtId="0" fontId="14" fillId="0" borderId="9" xfId="0" applyFont="1" applyFill="1" applyBorder="1" applyAlignment="1">
      <alignment/>
    </xf>
    <xf numFmtId="0" fontId="19" fillId="0" borderId="9" xfId="0" applyFont="1" applyFill="1" applyBorder="1" applyAlignment="1">
      <alignment/>
    </xf>
    <xf numFmtId="0" fontId="21" fillId="0" borderId="9" xfId="0" applyFont="1" applyFill="1" applyBorder="1" applyAlignment="1">
      <alignment/>
    </xf>
    <xf numFmtId="186" fontId="7" fillId="0" borderId="9" xfId="0" applyNumberFormat="1" applyFont="1" applyBorder="1" applyAlignment="1">
      <alignment vertical="center" wrapText="1"/>
    </xf>
    <xf numFmtId="0" fontId="35" fillId="0" borderId="9" xfId="0" applyFont="1" applyBorder="1" applyAlignment="1">
      <alignment/>
    </xf>
    <xf numFmtId="2" fontId="7" fillId="2" borderId="9" xfId="0" applyNumberFormat="1" applyFont="1" applyFill="1" applyBorder="1" applyAlignment="1">
      <alignment/>
    </xf>
    <xf numFmtId="2" fontId="7" fillId="2" borderId="9" xfId="0" applyNumberFormat="1" applyFont="1" applyFill="1" applyBorder="1" applyAlignment="1">
      <alignment horizontal="right" vertical="center"/>
    </xf>
    <xf numFmtId="2" fontId="34" fillId="2" borderId="9" xfId="0" applyNumberFormat="1" applyFont="1" applyFill="1" applyBorder="1" applyAlignment="1">
      <alignment/>
    </xf>
    <xf numFmtId="0" fontId="34" fillId="2" borderId="9" xfId="0" applyFont="1" applyFill="1" applyBorder="1" applyAlignment="1">
      <alignment/>
    </xf>
    <xf numFmtId="0" fontId="19" fillId="2" borderId="9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34" fillId="0" borderId="9" xfId="0" applyFont="1" applyBorder="1" applyAlignment="1">
      <alignment/>
    </xf>
    <xf numFmtId="0" fontId="34" fillId="0" borderId="9" xfId="0" applyFont="1" applyFill="1" applyBorder="1" applyAlignment="1">
      <alignment/>
    </xf>
    <xf numFmtId="0" fontId="19" fillId="0" borderId="18" xfId="0" applyFont="1" applyBorder="1" applyAlignment="1">
      <alignment horizontal="center" vertical="center" wrapText="1"/>
    </xf>
    <xf numFmtId="172" fontId="27" fillId="0" borderId="17" xfId="0" applyNumberFormat="1" applyFont="1" applyFill="1" applyBorder="1" applyAlignment="1">
      <alignment horizontal="right" vertical="center"/>
    </xf>
    <xf numFmtId="2" fontId="28" fillId="0" borderId="17" xfId="0" applyNumberFormat="1" applyFont="1" applyFill="1" applyBorder="1" applyAlignment="1">
      <alignment horizontal="right" vertical="center"/>
    </xf>
    <xf numFmtId="172" fontId="31" fillId="0" borderId="19" xfId="0" applyNumberFormat="1" applyFont="1" applyFill="1" applyBorder="1" applyAlignment="1">
      <alignment horizontal="right" vertical="center"/>
    </xf>
    <xf numFmtId="172" fontId="29" fillId="0" borderId="17" xfId="0" applyNumberFormat="1" applyFont="1" applyFill="1" applyBorder="1" applyAlignment="1">
      <alignment vertical="center"/>
    </xf>
    <xf numFmtId="0" fontId="22" fillId="0" borderId="9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2" fontId="7" fillId="0" borderId="17" xfId="0" applyNumberFormat="1" applyFont="1" applyFill="1" applyBorder="1" applyAlignment="1">
      <alignment horizontal="right" vertical="center"/>
    </xf>
    <xf numFmtId="2" fontId="7" fillId="0" borderId="20" xfId="0" applyNumberFormat="1" applyFont="1" applyFill="1" applyBorder="1" applyAlignment="1">
      <alignment horizontal="right" vertical="center"/>
    </xf>
    <xf numFmtId="2" fontId="7" fillId="2" borderId="5" xfId="0" applyNumberFormat="1" applyFont="1" applyFill="1" applyBorder="1" applyAlignment="1">
      <alignment horizontal="right" vertical="center"/>
    </xf>
    <xf numFmtId="49" fontId="7" fillId="0" borderId="1" xfId="0" applyNumberFormat="1" applyFont="1" applyBorder="1" applyAlignment="1">
      <alignment vertical="center" wrapText="1"/>
    </xf>
    <xf numFmtId="0" fontId="29" fillId="0" borderId="21" xfId="20" applyFont="1" applyBorder="1" applyAlignment="1">
      <alignment wrapText="1"/>
      <protection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center"/>
    </xf>
    <xf numFmtId="49" fontId="34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172" fontId="34" fillId="0" borderId="17" xfId="0" applyNumberFormat="1" applyFont="1" applyFill="1" applyBorder="1" applyAlignment="1">
      <alignment/>
    </xf>
    <xf numFmtId="2" fontId="7" fillId="0" borderId="9" xfId="0" applyNumberFormat="1" applyFont="1" applyFill="1" applyBorder="1" applyAlignment="1">
      <alignment/>
    </xf>
    <xf numFmtId="49" fontId="19" fillId="0" borderId="1" xfId="0" applyNumberFormat="1" applyFont="1" applyBorder="1" applyAlignment="1">
      <alignment horizontal="center" vertical="center"/>
    </xf>
    <xf numFmtId="172" fontId="19" fillId="0" borderId="17" xfId="0" applyNumberFormat="1" applyFont="1" applyFill="1" applyBorder="1" applyAlignment="1">
      <alignment horizontal="right" vertical="center"/>
    </xf>
    <xf numFmtId="172" fontId="7" fillId="2" borderId="17" xfId="0" applyNumberFormat="1" applyFont="1" applyFill="1" applyBorder="1" applyAlignment="1">
      <alignment horizontal="right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2" fontId="29" fillId="0" borderId="9" xfId="19" applyNumberFormat="1" applyFont="1" applyBorder="1">
      <alignment/>
      <protection/>
    </xf>
    <xf numFmtId="2" fontId="14" fillId="0" borderId="9" xfId="0" applyNumberFormat="1" applyFont="1" applyFill="1" applyBorder="1" applyAlignment="1">
      <alignment/>
    </xf>
    <xf numFmtId="2" fontId="21" fillId="0" borderId="9" xfId="0" applyNumberFormat="1" applyFont="1" applyFill="1" applyBorder="1" applyAlignment="1">
      <alignment/>
    </xf>
    <xf numFmtId="186" fontId="14" fillId="0" borderId="9" xfId="0" applyNumberFormat="1" applyFont="1" applyBorder="1" applyAlignment="1">
      <alignment/>
    </xf>
    <xf numFmtId="186" fontId="9" fillId="0" borderId="9" xfId="0" applyNumberFormat="1" applyFont="1" applyFill="1" applyBorder="1" applyAlignment="1">
      <alignment/>
    </xf>
    <xf numFmtId="2" fontId="19" fillId="0" borderId="9" xfId="0" applyNumberFormat="1" applyFont="1" applyFill="1" applyBorder="1" applyAlignment="1">
      <alignment/>
    </xf>
    <xf numFmtId="186" fontId="29" fillId="0" borderId="9" xfId="20" applyNumberFormat="1" applyFont="1" applyBorder="1" applyAlignment="1">
      <alignment vertical="center" wrapText="1"/>
      <protection/>
    </xf>
    <xf numFmtId="186" fontId="28" fillId="0" borderId="9" xfId="20" applyNumberFormat="1" applyFont="1" applyBorder="1" applyAlignment="1">
      <alignment wrapText="1"/>
      <protection/>
    </xf>
    <xf numFmtId="186" fontId="29" fillId="0" borderId="9" xfId="0" applyNumberFormat="1" applyFont="1" applyBorder="1" applyAlignment="1">
      <alignment wrapText="1"/>
    </xf>
    <xf numFmtId="0" fontId="31" fillId="0" borderId="9" xfId="0" applyFont="1" applyFill="1" applyBorder="1" applyAlignment="1">
      <alignment horizontal="right" vertical="center"/>
    </xf>
    <xf numFmtId="2" fontId="31" fillId="0" borderId="9" xfId="0" applyNumberFormat="1" applyFont="1" applyBorder="1" applyAlignment="1">
      <alignment horizontal="right" vertical="center"/>
    </xf>
    <xf numFmtId="186" fontId="21" fillId="0" borderId="9" xfId="0" applyNumberFormat="1" applyFont="1" applyFill="1" applyBorder="1" applyAlignment="1">
      <alignment/>
    </xf>
    <xf numFmtId="2" fontId="7" fillId="2" borderId="9" xfId="0" applyNumberFormat="1" applyFont="1" applyFill="1" applyBorder="1" applyAlignment="1">
      <alignment horizontal="right"/>
    </xf>
    <xf numFmtId="2" fontId="34" fillId="0" borderId="9" xfId="0" applyNumberFormat="1" applyFont="1" applyFill="1" applyBorder="1" applyAlignment="1">
      <alignment horizontal="right"/>
    </xf>
    <xf numFmtId="186" fontId="34" fillId="0" borderId="9" xfId="19" applyNumberFormat="1" applyFont="1" applyBorder="1">
      <alignment/>
      <protection/>
    </xf>
    <xf numFmtId="2" fontId="7" fillId="2" borderId="21" xfId="0" applyNumberFormat="1" applyFont="1" applyFill="1" applyBorder="1" applyAlignment="1">
      <alignment horizontal="right"/>
    </xf>
    <xf numFmtId="186" fontId="34" fillId="0" borderId="9" xfId="0" applyNumberFormat="1" applyFont="1" applyBorder="1" applyAlignment="1">
      <alignment/>
    </xf>
    <xf numFmtId="2" fontId="7" fillId="0" borderId="9" xfId="0" applyNumberFormat="1" applyFont="1" applyFill="1" applyBorder="1" applyAlignment="1">
      <alignment horizontal="right"/>
    </xf>
    <xf numFmtId="2" fontId="7" fillId="0" borderId="13" xfId="0" applyNumberFormat="1" applyFont="1" applyFill="1" applyBorder="1" applyAlignment="1">
      <alignment horizontal="right"/>
    </xf>
    <xf numFmtId="2" fontId="34" fillId="0" borderId="9" xfId="0" applyNumberFormat="1" applyFont="1" applyFill="1" applyBorder="1" applyAlignment="1">
      <alignment/>
    </xf>
    <xf numFmtId="186" fontId="34" fillId="0" borderId="9" xfId="0" applyNumberFormat="1" applyFont="1" applyBorder="1" applyAlignment="1">
      <alignment vertical="center" wrapText="1"/>
    </xf>
    <xf numFmtId="2" fontId="34" fillId="0" borderId="9" xfId="0" applyNumberFormat="1" applyFont="1" applyFill="1" applyBorder="1" applyAlignment="1">
      <alignment horizontal="right" vertical="center"/>
    </xf>
    <xf numFmtId="2" fontId="34" fillId="0" borderId="9" xfId="19" applyNumberFormat="1" applyFont="1" applyBorder="1">
      <alignment/>
      <protection/>
    </xf>
    <xf numFmtId="2" fontId="34" fillId="0" borderId="15" xfId="0" applyNumberFormat="1" applyFont="1" applyFill="1" applyBorder="1" applyAlignment="1">
      <alignment horizontal="right" vertical="center"/>
    </xf>
    <xf numFmtId="2" fontId="34" fillId="0" borderId="9" xfId="19" applyNumberFormat="1" applyFont="1" applyFill="1" applyBorder="1">
      <alignment/>
      <protection/>
    </xf>
    <xf numFmtId="2" fontId="7" fillId="0" borderId="16" xfId="19" applyNumberFormat="1" applyFont="1" applyFill="1" applyBorder="1" applyAlignment="1">
      <alignment wrapText="1"/>
      <protection/>
    </xf>
    <xf numFmtId="186" fontId="34" fillId="0" borderId="9" xfId="19" applyNumberFormat="1" applyFont="1" applyBorder="1" applyAlignment="1">
      <alignment vertical="center" wrapText="1"/>
      <protection/>
    </xf>
    <xf numFmtId="186" fontId="7" fillId="0" borderId="9" xfId="19" applyNumberFormat="1" applyFont="1" applyFill="1" applyBorder="1" applyAlignment="1">
      <alignment vertical="center" wrapText="1"/>
      <protection/>
    </xf>
    <xf numFmtId="186" fontId="34" fillId="0" borderId="9" xfId="19" applyNumberFormat="1" applyFont="1" applyFill="1" applyBorder="1" applyAlignment="1">
      <alignment vertical="center" wrapText="1"/>
      <protection/>
    </xf>
    <xf numFmtId="2" fontId="34" fillId="2" borderId="9" xfId="19" applyNumberFormat="1" applyFont="1" applyFill="1" applyBorder="1" applyAlignment="1">
      <alignment vertical="center" wrapText="1"/>
      <protection/>
    </xf>
    <xf numFmtId="2" fontId="34" fillId="2" borderId="9" xfId="0" applyNumberFormat="1" applyFont="1" applyFill="1" applyBorder="1" applyAlignment="1">
      <alignment wrapText="1"/>
    </xf>
    <xf numFmtId="2" fontId="7" fillId="2" borderId="9" xfId="19" applyNumberFormat="1" applyFont="1" applyFill="1" applyBorder="1" applyAlignment="1">
      <alignment wrapText="1"/>
      <protection/>
    </xf>
    <xf numFmtId="2" fontId="7" fillId="0" borderId="15" xfId="0" applyNumberFormat="1" applyFont="1" applyFill="1" applyBorder="1" applyAlignment="1">
      <alignment horizontal="right" vertical="center"/>
    </xf>
    <xf numFmtId="186" fontId="34" fillId="0" borderId="9" xfId="20" applyNumberFormat="1" applyFont="1" applyBorder="1">
      <alignment/>
      <protection/>
    </xf>
    <xf numFmtId="2" fontId="34" fillId="0" borderId="21" xfId="0" applyNumberFormat="1" applyFont="1" applyBorder="1" applyAlignment="1">
      <alignment/>
    </xf>
    <xf numFmtId="2" fontId="7" fillId="2" borderId="4" xfId="0" applyNumberFormat="1" applyFont="1" applyFill="1" applyBorder="1" applyAlignment="1">
      <alignment horizontal="right" vertical="center"/>
    </xf>
    <xf numFmtId="2" fontId="7" fillId="3" borderId="9" xfId="0" applyNumberFormat="1" applyFont="1" applyFill="1" applyBorder="1" applyAlignment="1">
      <alignment vertical="center"/>
    </xf>
    <xf numFmtId="2" fontId="34" fillId="0" borderId="9" xfId="20" applyNumberFormat="1" applyFont="1" applyBorder="1">
      <alignment/>
      <protection/>
    </xf>
    <xf numFmtId="1" fontId="34" fillId="0" borderId="21" xfId="0" applyNumberFormat="1" applyFont="1" applyBorder="1" applyAlignment="1">
      <alignment vertical="center"/>
    </xf>
    <xf numFmtId="2" fontId="7" fillId="0" borderId="23" xfId="0" applyNumberFormat="1" applyFont="1" applyBorder="1" applyAlignment="1">
      <alignment vertical="center"/>
    </xf>
    <xf numFmtId="186" fontId="34" fillId="0" borderId="9" xfId="20" applyNumberFormat="1" applyFont="1" applyBorder="1" applyAlignment="1">
      <alignment vertical="center" wrapText="1"/>
      <protection/>
    </xf>
    <xf numFmtId="0" fontId="7" fillId="2" borderId="9" xfId="0" applyFont="1" applyFill="1" applyBorder="1" applyAlignment="1">
      <alignment horizontal="right" vertical="center"/>
    </xf>
    <xf numFmtId="186" fontId="7" fillId="0" borderId="9" xfId="0" applyNumberFormat="1" applyFont="1" applyFill="1" applyBorder="1" applyAlignment="1">
      <alignment vertical="center" wrapText="1"/>
    </xf>
    <xf numFmtId="186" fontId="34" fillId="0" borderId="9" xfId="0" applyNumberFormat="1" applyFont="1" applyFill="1" applyBorder="1" applyAlignment="1">
      <alignment vertical="center" wrapText="1"/>
    </xf>
    <xf numFmtId="2" fontId="34" fillId="0" borderId="9" xfId="19" applyNumberFormat="1" applyFont="1" applyFill="1" applyBorder="1" applyAlignment="1">
      <alignment vertical="center" wrapText="1"/>
      <protection/>
    </xf>
    <xf numFmtId="0" fontId="36" fillId="0" borderId="0" xfId="0" applyFont="1" applyAlignment="1">
      <alignment horizontal="left"/>
    </xf>
    <xf numFmtId="0" fontId="37" fillId="0" borderId="0" xfId="0" applyFont="1" applyBorder="1" applyAlignment="1" quotePrefix="1">
      <alignment horizontal="left"/>
    </xf>
    <xf numFmtId="186" fontId="7" fillId="0" borderId="9" xfId="20" applyNumberFormat="1" applyFont="1" applyBorder="1" applyAlignment="1">
      <alignment vertical="center" wrapText="1"/>
      <protection/>
    </xf>
    <xf numFmtId="186" fontId="34" fillId="0" borderId="17" xfId="0" applyNumberFormat="1" applyFont="1" applyBorder="1" applyAlignment="1">
      <alignment/>
    </xf>
    <xf numFmtId="0" fontId="7" fillId="0" borderId="9" xfId="0" applyFont="1" applyBorder="1" applyAlignment="1">
      <alignment horizontal="right" vertical="center"/>
    </xf>
    <xf numFmtId="2" fontId="34" fillId="0" borderId="17" xfId="0" applyNumberFormat="1" applyFont="1" applyFill="1" applyBorder="1" applyAlignment="1">
      <alignment horizontal="right" vertical="center"/>
    </xf>
    <xf numFmtId="2" fontId="34" fillId="0" borderId="20" xfId="0" applyNumberFormat="1" applyFont="1" applyFill="1" applyBorder="1" applyAlignment="1">
      <alignment horizontal="right"/>
    </xf>
    <xf numFmtId="2" fontId="7" fillId="0" borderId="15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9" fillId="0" borderId="16" xfId="0" applyFont="1" applyBorder="1" applyAlignment="1">
      <alignment wrapText="1"/>
    </xf>
    <xf numFmtId="0" fontId="14" fillId="0" borderId="16" xfId="0" applyFont="1" applyBorder="1" applyAlignment="1">
      <alignment/>
    </xf>
    <xf numFmtId="2" fontId="7" fillId="2" borderId="16" xfId="0" applyNumberFormat="1" applyFont="1" applyFill="1" applyBorder="1" applyAlignment="1">
      <alignment/>
    </xf>
    <xf numFmtId="186" fontId="11" fillId="0" borderId="16" xfId="0" applyNumberFormat="1" applyFont="1" applyBorder="1" applyAlignment="1">
      <alignment/>
    </xf>
    <xf numFmtId="2" fontId="11" fillId="0" borderId="16" xfId="0" applyNumberFormat="1" applyFont="1" applyBorder="1" applyAlignment="1">
      <alignment/>
    </xf>
    <xf numFmtId="186" fontId="7" fillId="0" borderId="16" xfId="0" applyNumberFormat="1" applyFont="1" applyBorder="1" applyAlignment="1">
      <alignment vertical="center" wrapText="1"/>
    </xf>
    <xf numFmtId="186" fontId="11" fillId="0" borderId="16" xfId="0" applyNumberFormat="1" applyFont="1" applyFill="1" applyBorder="1" applyAlignment="1">
      <alignment/>
    </xf>
    <xf numFmtId="2" fontId="7" fillId="2" borderId="16" xfId="0" applyNumberFormat="1" applyFont="1" applyFill="1" applyBorder="1" applyAlignment="1">
      <alignment horizontal="right" vertical="center"/>
    </xf>
    <xf numFmtId="0" fontId="11" fillId="0" borderId="16" xfId="0" applyFont="1" applyFill="1" applyBorder="1" applyAlignment="1">
      <alignment/>
    </xf>
    <xf numFmtId="0" fontId="9" fillId="0" borderId="16" xfId="0" applyFont="1" applyBorder="1" applyAlignment="1">
      <alignment/>
    </xf>
    <xf numFmtId="0" fontId="19" fillId="0" borderId="16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0" fontId="19" fillId="0" borderId="24" xfId="18" applyFont="1" applyBorder="1" applyAlignment="1" applyProtection="1">
      <alignment horizontal="center" vertical="center" wrapText="1"/>
      <protection locked="0"/>
    </xf>
    <xf numFmtId="0" fontId="29" fillId="0" borderId="25" xfId="0" applyFont="1" applyBorder="1" applyAlignment="1">
      <alignment/>
    </xf>
    <xf numFmtId="172" fontId="7" fillId="2" borderId="26" xfId="0" applyNumberFormat="1" applyFont="1" applyFill="1" applyBorder="1" applyAlignment="1">
      <alignment/>
    </xf>
    <xf numFmtId="172" fontId="7" fillId="0" borderId="26" xfId="0" applyNumberFormat="1" applyFont="1" applyFill="1" applyBorder="1" applyAlignment="1">
      <alignment/>
    </xf>
    <xf numFmtId="172" fontId="7" fillId="0" borderId="26" xfId="0" applyNumberFormat="1" applyFont="1" applyFill="1" applyBorder="1" applyAlignment="1">
      <alignment horizontal="right" vertical="center"/>
    </xf>
    <xf numFmtId="172" fontId="28" fillId="0" borderId="26" xfId="0" applyNumberFormat="1" applyFont="1" applyFill="1" applyBorder="1" applyAlignment="1">
      <alignment/>
    </xf>
    <xf numFmtId="172" fontId="28" fillId="2" borderId="26" xfId="0" applyNumberFormat="1" applyFont="1" applyFill="1" applyBorder="1" applyAlignment="1">
      <alignment/>
    </xf>
    <xf numFmtId="0" fontId="28" fillId="0" borderId="26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/>
    </xf>
    <xf numFmtId="0" fontId="19" fillId="0" borderId="28" xfId="0" applyFont="1" applyFill="1" applyBorder="1" applyAlignment="1" applyProtection="1">
      <alignment horizontal="center" vertical="center" wrapText="1"/>
      <protection locked="0"/>
    </xf>
    <xf numFmtId="2" fontId="29" fillId="0" borderId="9" xfId="0" applyNumberFormat="1" applyFont="1" applyFill="1" applyBorder="1" applyAlignment="1">
      <alignment horizontal="right"/>
    </xf>
  </cellXfs>
  <cellStyles count="11">
    <cellStyle name="Normal" xfId="0"/>
    <cellStyle name="Hyperlink" xfId="15"/>
    <cellStyle name="Currency" xfId="16"/>
    <cellStyle name="Currency [0]" xfId="17"/>
    <cellStyle name="Обычный_Dod5kochtor" xfId="18"/>
    <cellStyle name="Обычный_РБ ЗФ" xfId="19"/>
    <cellStyle name="Обычный_РБ СФ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4"/>
  <sheetViews>
    <sheetView view="pageBreakPreview" zoomScale="65" zoomScaleNormal="75" zoomScaleSheetLayoutView="65" workbookViewId="0" topLeftCell="C4">
      <selection activeCell="G10" sqref="G10"/>
    </sheetView>
  </sheetViews>
  <sheetFormatPr defaultColWidth="9.00390625" defaultRowHeight="12.75"/>
  <cols>
    <col min="1" max="1" width="16.125" style="1" customWidth="1"/>
    <col min="2" max="2" width="88.375" style="38" customWidth="1"/>
    <col min="3" max="3" width="22.625" style="3" customWidth="1"/>
    <col min="4" max="5" width="21.625" style="3" customWidth="1"/>
    <col min="6" max="6" width="19.75390625" style="68" customWidth="1"/>
    <col min="7" max="7" width="18.375" style="69" customWidth="1"/>
    <col min="8" max="8" width="22.375" style="51" hidden="1" customWidth="1"/>
    <col min="9" max="9" width="21.00390625" style="51" hidden="1" customWidth="1"/>
    <col min="10" max="10" width="10.625" style="51" hidden="1" customWidth="1"/>
    <col min="11" max="16384" width="9.125" style="51" customWidth="1"/>
  </cols>
  <sheetData>
    <row r="1" spans="1:7" s="6" customFormat="1" ht="21.75" customHeight="1">
      <c r="A1" s="5"/>
      <c r="B1" s="38"/>
      <c r="C1" s="5"/>
      <c r="D1" s="5"/>
      <c r="E1" s="269" t="s">
        <v>31</v>
      </c>
      <c r="F1" s="269"/>
      <c r="G1" s="5"/>
    </row>
    <row r="2" spans="1:7" s="6" customFormat="1" ht="53.25" customHeight="1">
      <c r="A2" s="8"/>
      <c r="B2" s="39"/>
      <c r="C2" s="271" t="s">
        <v>122</v>
      </c>
      <c r="D2" s="271"/>
      <c r="E2" s="271"/>
      <c r="F2" s="271"/>
      <c r="G2" s="271"/>
    </row>
    <row r="3" spans="1:7" s="6" customFormat="1" ht="10.5" customHeight="1">
      <c r="A3" s="8"/>
      <c r="B3" s="39"/>
      <c r="C3" s="8"/>
      <c r="D3" s="8"/>
      <c r="E3" s="23"/>
      <c r="F3" s="23"/>
      <c r="G3" s="5"/>
    </row>
    <row r="4" spans="1:7" s="49" customFormat="1" ht="27" customHeight="1">
      <c r="A4" s="270" t="s">
        <v>121</v>
      </c>
      <c r="B4" s="270"/>
      <c r="C4" s="270"/>
      <c r="D4" s="270"/>
      <c r="E4" s="270"/>
      <c r="F4" s="270"/>
      <c r="G4" s="270"/>
    </row>
    <row r="5" spans="1:7" s="49" customFormat="1" ht="18.75" customHeight="1">
      <c r="A5" s="10"/>
      <c r="B5" s="159"/>
      <c r="C5" s="158"/>
      <c r="D5" s="11"/>
      <c r="E5" s="158"/>
      <c r="F5" s="157"/>
      <c r="G5" s="58"/>
    </row>
    <row r="6" spans="1:7" s="49" customFormat="1" ht="18.75" customHeight="1">
      <c r="A6" s="10"/>
      <c r="B6" s="262">
        <v>25315200000</v>
      </c>
      <c r="C6" s="158"/>
      <c r="D6" s="11"/>
      <c r="E6" s="158"/>
      <c r="F6" s="157"/>
      <c r="G6" s="58"/>
    </row>
    <row r="7" spans="1:7" s="49" customFormat="1" ht="18.75" customHeight="1" thickBot="1">
      <c r="A7" s="10"/>
      <c r="B7" s="261" t="s">
        <v>131</v>
      </c>
      <c r="C7" s="158"/>
      <c r="D7" s="11"/>
      <c r="E7" s="158"/>
      <c r="F7" s="157"/>
      <c r="G7" s="58"/>
    </row>
    <row r="8" spans="1:10" s="25" customFormat="1" ht="93" customHeight="1" thickBot="1">
      <c r="A8" s="24" t="s">
        <v>0</v>
      </c>
      <c r="B8" s="73" t="s">
        <v>1</v>
      </c>
      <c r="C8" s="46" t="s">
        <v>47</v>
      </c>
      <c r="D8" s="46" t="s">
        <v>48</v>
      </c>
      <c r="E8" s="47" t="s">
        <v>49</v>
      </c>
      <c r="F8" s="295" t="s">
        <v>43</v>
      </c>
      <c r="G8" s="285" t="s">
        <v>44</v>
      </c>
      <c r="H8" s="273" t="s">
        <v>125</v>
      </c>
      <c r="I8" s="147" t="s">
        <v>118</v>
      </c>
      <c r="J8" s="176" t="s">
        <v>119</v>
      </c>
    </row>
    <row r="9" spans="1:10" s="12" customFormat="1" ht="34.5" customHeight="1">
      <c r="A9" s="93"/>
      <c r="B9" s="94" t="s">
        <v>16</v>
      </c>
      <c r="C9" s="151"/>
      <c r="D9" s="151"/>
      <c r="E9" s="152"/>
      <c r="F9" s="296"/>
      <c r="G9" s="286"/>
      <c r="H9" s="274"/>
      <c r="I9" s="177"/>
      <c r="J9" s="177"/>
    </row>
    <row r="10" spans="1:10" s="12" customFormat="1" ht="34.5" customHeight="1">
      <c r="A10" s="95">
        <v>10000000</v>
      </c>
      <c r="B10" s="96" t="s">
        <v>24</v>
      </c>
      <c r="C10" s="228">
        <f>C11+C13</f>
        <v>61073000</v>
      </c>
      <c r="D10" s="228">
        <f>D11+D13</f>
        <v>12350000</v>
      </c>
      <c r="E10" s="228">
        <f>E11+E13</f>
        <v>12671117.84</v>
      </c>
      <c r="F10" s="165">
        <f aca="true" t="shared" si="0" ref="F10:F26">E10/C10*100</f>
        <v>20.747495358014177</v>
      </c>
      <c r="G10" s="287">
        <f aca="true" t="shared" si="1" ref="G10:G51">E10/D10*100</f>
        <v>102.6001444534413</v>
      </c>
      <c r="H10" s="275">
        <v>12730554.97</v>
      </c>
      <c r="I10" s="186">
        <f>E10-H10</f>
        <v>-59437.13000000082</v>
      </c>
      <c r="J10" s="186">
        <v>-6</v>
      </c>
    </row>
    <row r="11" spans="1:10" s="12" customFormat="1" ht="48.75" customHeight="1">
      <c r="A11" s="97">
        <v>11000000</v>
      </c>
      <c r="B11" s="98" t="s">
        <v>6</v>
      </c>
      <c r="C11" s="230">
        <f>C12</f>
        <v>55492000</v>
      </c>
      <c r="D11" s="230">
        <f>D12</f>
        <v>11064400</v>
      </c>
      <c r="E11" s="230">
        <f>E12</f>
        <v>11453131.629999999</v>
      </c>
      <c r="F11" s="166">
        <f>E11/C11*100</f>
        <v>20.63924823397967</v>
      </c>
      <c r="G11" s="288">
        <f>E11/D11*100</f>
        <v>103.51335481363652</v>
      </c>
      <c r="H11" s="276">
        <v>11021597.790000001</v>
      </c>
      <c r="I11" s="183"/>
      <c r="J11" s="183"/>
    </row>
    <row r="12" spans="1:10" s="12" customFormat="1" ht="31.5" customHeight="1">
      <c r="A12" s="99">
        <v>11010000</v>
      </c>
      <c r="B12" s="80" t="s">
        <v>68</v>
      </c>
      <c r="C12" s="232">
        <v>55492000</v>
      </c>
      <c r="D12" s="232">
        <v>11064400</v>
      </c>
      <c r="E12" s="232">
        <v>11453131.629999999</v>
      </c>
      <c r="F12" s="166">
        <f t="shared" si="0"/>
        <v>20.63924823397967</v>
      </c>
      <c r="G12" s="288">
        <f t="shared" si="1"/>
        <v>103.51335481363652</v>
      </c>
      <c r="H12" s="276">
        <v>11021597.790000001</v>
      </c>
      <c r="I12" s="183"/>
      <c r="J12" s="183"/>
    </row>
    <row r="13" spans="1:10" s="12" customFormat="1" ht="27.75" customHeight="1">
      <c r="A13" s="112">
        <v>13000000</v>
      </c>
      <c r="B13" s="112" t="s">
        <v>75</v>
      </c>
      <c r="C13" s="232">
        <v>5581000</v>
      </c>
      <c r="D13" s="232">
        <v>1285600</v>
      </c>
      <c r="E13" s="232">
        <v>1217986.21</v>
      </c>
      <c r="F13" s="166">
        <f t="shared" si="0"/>
        <v>21.82379878158036</v>
      </c>
      <c r="G13" s="288">
        <f t="shared" si="1"/>
        <v>94.7406821717486</v>
      </c>
      <c r="H13" s="276">
        <v>1708957.18</v>
      </c>
      <c r="I13" s="183"/>
      <c r="J13" s="183"/>
    </row>
    <row r="14" spans="1:10" s="12" customFormat="1" ht="27.75" customHeight="1">
      <c r="A14" s="112">
        <v>13010000</v>
      </c>
      <c r="B14" s="112" t="s">
        <v>120</v>
      </c>
      <c r="C14" s="232"/>
      <c r="D14" s="232"/>
      <c r="E14" s="232">
        <v>65361.98</v>
      </c>
      <c r="F14" s="166"/>
      <c r="G14" s="288"/>
      <c r="H14" s="276">
        <v>58582.05</v>
      </c>
      <c r="I14" s="183"/>
      <c r="J14" s="183"/>
    </row>
    <row r="15" spans="1:10" s="12" customFormat="1" ht="40.5" customHeight="1">
      <c r="A15" s="112">
        <v>13030000</v>
      </c>
      <c r="B15" s="112" t="s">
        <v>76</v>
      </c>
      <c r="C15" s="232">
        <v>5581000</v>
      </c>
      <c r="D15" s="232">
        <v>1285600</v>
      </c>
      <c r="E15" s="232">
        <v>1152624.23</v>
      </c>
      <c r="F15" s="166">
        <f t="shared" si="0"/>
        <v>20.652647016663682</v>
      </c>
      <c r="G15" s="288">
        <f t="shared" si="1"/>
        <v>89.65652069072806</v>
      </c>
      <c r="H15" s="276">
        <v>1650375.13</v>
      </c>
      <c r="I15" s="183"/>
      <c r="J15" s="183"/>
    </row>
    <row r="16" spans="1:10" s="12" customFormat="1" ht="34.5" customHeight="1">
      <c r="A16" s="95">
        <v>20000000</v>
      </c>
      <c r="B16" s="100" t="s">
        <v>25</v>
      </c>
      <c r="C16" s="228">
        <f>C17+C20</f>
        <v>0</v>
      </c>
      <c r="D16" s="228">
        <f>D17+D20</f>
        <v>0</v>
      </c>
      <c r="E16" s="228">
        <f>E17+E20</f>
        <v>81886.14</v>
      </c>
      <c r="F16" s="165"/>
      <c r="G16" s="287"/>
      <c r="H16" s="275">
        <v>17141.87</v>
      </c>
      <c r="I16" s="187">
        <f>E16-H16</f>
        <v>64744.270000000004</v>
      </c>
      <c r="J16" s="186">
        <v>-11.5</v>
      </c>
    </row>
    <row r="17" spans="1:10" s="26" customFormat="1" ht="42.75" customHeight="1">
      <c r="A17" s="102">
        <v>22000000</v>
      </c>
      <c r="B17" s="101" t="s">
        <v>52</v>
      </c>
      <c r="C17" s="229">
        <f>C18+C19</f>
        <v>0</v>
      </c>
      <c r="D17" s="229">
        <f>D18+D19</f>
        <v>0</v>
      </c>
      <c r="E17" s="229">
        <f>E18+E19</f>
        <v>81768.23</v>
      </c>
      <c r="F17" s="166"/>
      <c r="G17" s="288"/>
      <c r="H17" s="277">
        <v>7693.88</v>
      </c>
      <c r="I17" s="178"/>
      <c r="J17" s="178"/>
    </row>
    <row r="18" spans="1:10" s="26" customFormat="1" ht="30" customHeight="1">
      <c r="A18" s="112">
        <v>22010000</v>
      </c>
      <c r="B18" s="112" t="s">
        <v>70</v>
      </c>
      <c r="C18" s="232"/>
      <c r="D18" s="232">
        <v>0</v>
      </c>
      <c r="E18" s="232">
        <v>78398</v>
      </c>
      <c r="F18" s="166"/>
      <c r="G18" s="288"/>
      <c r="H18" s="276">
        <v>3980</v>
      </c>
      <c r="I18" s="178"/>
      <c r="J18" s="178"/>
    </row>
    <row r="19" spans="1:10" s="26" customFormat="1" ht="73.5" customHeight="1">
      <c r="A19" s="80">
        <v>22130000</v>
      </c>
      <c r="B19" s="80" t="s">
        <v>53</v>
      </c>
      <c r="C19" s="232"/>
      <c r="D19" s="232"/>
      <c r="E19" s="232">
        <v>3370.23</v>
      </c>
      <c r="F19" s="166"/>
      <c r="G19" s="288"/>
      <c r="H19" s="276">
        <v>3713.88</v>
      </c>
      <c r="I19" s="178"/>
      <c r="J19" s="178"/>
    </row>
    <row r="20" spans="1:10" s="26" customFormat="1" ht="33.75" customHeight="1">
      <c r="A20" s="102">
        <v>24000000</v>
      </c>
      <c r="B20" s="98" t="s">
        <v>7</v>
      </c>
      <c r="C20" s="229">
        <f>C21</f>
        <v>0</v>
      </c>
      <c r="D20" s="229">
        <f>D21</f>
        <v>0</v>
      </c>
      <c r="E20" s="229">
        <f>E21</f>
        <v>117.91</v>
      </c>
      <c r="F20" s="167"/>
      <c r="G20" s="288"/>
      <c r="H20" s="277">
        <v>9447.99</v>
      </c>
      <c r="I20" s="178"/>
      <c r="J20" s="178"/>
    </row>
    <row r="21" spans="1:10" s="12" customFormat="1" ht="26.25" customHeight="1">
      <c r="A21" s="99">
        <v>24060300</v>
      </c>
      <c r="B21" s="103" t="s">
        <v>8</v>
      </c>
      <c r="C21" s="230">
        <v>0</v>
      </c>
      <c r="D21" s="230">
        <v>0</v>
      </c>
      <c r="E21" s="232">
        <v>117.91</v>
      </c>
      <c r="F21" s="166"/>
      <c r="G21" s="288"/>
      <c r="H21" s="276">
        <v>9447.99</v>
      </c>
      <c r="I21" s="177"/>
      <c r="J21" s="177"/>
    </row>
    <row r="22" spans="1:10" s="26" customFormat="1" ht="34.5" customHeight="1">
      <c r="A22" s="82"/>
      <c r="B22" s="100" t="s">
        <v>35</v>
      </c>
      <c r="C22" s="231">
        <f>C16+C10</f>
        <v>61073000</v>
      </c>
      <c r="D22" s="231">
        <f>D16+D10</f>
        <v>12350000</v>
      </c>
      <c r="E22" s="231">
        <f>E16+E10</f>
        <v>12753003.98</v>
      </c>
      <c r="F22" s="165">
        <f t="shared" si="0"/>
        <v>20.88157447644622</v>
      </c>
      <c r="G22" s="287">
        <f t="shared" si="1"/>
        <v>103.2631901214575</v>
      </c>
      <c r="H22" s="275">
        <v>12747696.84</v>
      </c>
      <c r="I22" s="189">
        <f>E22-H22</f>
        <v>5307.140000000596</v>
      </c>
      <c r="J22" s="188">
        <v>-6.9</v>
      </c>
    </row>
    <row r="23" spans="1:10" s="27" customFormat="1" ht="38.25" customHeight="1">
      <c r="A23" s="104">
        <v>40000000</v>
      </c>
      <c r="B23" s="105" t="s">
        <v>9</v>
      </c>
      <c r="C23" s="233">
        <f>C24</f>
        <v>69269564</v>
      </c>
      <c r="D23" s="233">
        <f>D24</f>
        <v>23817675</v>
      </c>
      <c r="E23" s="233">
        <f>E24</f>
        <v>23886748.86</v>
      </c>
      <c r="F23" s="166">
        <f t="shared" si="0"/>
        <v>34.48375806147704</v>
      </c>
      <c r="G23" s="288">
        <f t="shared" si="1"/>
        <v>100.29001092675922</v>
      </c>
      <c r="H23" s="277">
        <v>58843848.769999996</v>
      </c>
      <c r="I23" s="178"/>
      <c r="J23" s="178"/>
    </row>
    <row r="24" spans="1:10" s="28" customFormat="1" ht="42.75" customHeight="1">
      <c r="A24" s="89">
        <v>41000000</v>
      </c>
      <c r="B24" s="90" t="s">
        <v>54</v>
      </c>
      <c r="C24" s="232">
        <v>69269564</v>
      </c>
      <c r="D24" s="232">
        <v>23817675</v>
      </c>
      <c r="E24" s="232">
        <v>23886748.86</v>
      </c>
      <c r="F24" s="166">
        <f t="shared" si="0"/>
        <v>34.48375806147704</v>
      </c>
      <c r="G24" s="288">
        <f t="shared" si="1"/>
        <v>100.29001092675922</v>
      </c>
      <c r="H24" s="276">
        <v>58843848.769999996</v>
      </c>
      <c r="I24" s="177"/>
      <c r="J24" s="177"/>
    </row>
    <row r="25" spans="1:10" s="28" customFormat="1" ht="1.5" customHeight="1">
      <c r="A25" s="106">
        <v>41020000</v>
      </c>
      <c r="B25" s="133" t="s">
        <v>85</v>
      </c>
      <c r="C25" s="233">
        <f>C26+C27+C28</f>
        <v>0</v>
      </c>
      <c r="D25" s="233">
        <f>D26+D27+D28</f>
        <v>0</v>
      </c>
      <c r="E25" s="233">
        <f>E26+E27+E28</f>
        <v>0</v>
      </c>
      <c r="F25" s="167" t="e">
        <f t="shared" si="0"/>
        <v>#DIV/0!</v>
      </c>
      <c r="G25" s="288" t="e">
        <f t="shared" si="1"/>
        <v>#DIV/0!</v>
      </c>
      <c r="H25" s="277">
        <v>131400</v>
      </c>
      <c r="I25" s="178"/>
      <c r="J25" s="177"/>
    </row>
    <row r="26" spans="1:10" s="28" customFormat="1" ht="29.25" customHeight="1" hidden="1">
      <c r="A26" s="89">
        <v>41020100</v>
      </c>
      <c r="B26" s="90" t="s">
        <v>55</v>
      </c>
      <c r="C26" s="232"/>
      <c r="D26" s="232"/>
      <c r="E26" s="232"/>
      <c r="F26" s="166" t="e">
        <f t="shared" si="0"/>
        <v>#DIV/0!</v>
      </c>
      <c r="G26" s="288" t="e">
        <f t="shared" si="1"/>
        <v>#DIV/0!</v>
      </c>
      <c r="H26" s="276"/>
      <c r="I26" s="177"/>
      <c r="J26" s="177"/>
    </row>
    <row r="27" spans="1:10" s="28" customFormat="1" ht="14.25" customHeight="1" hidden="1">
      <c r="A27" s="129">
        <v>41020200</v>
      </c>
      <c r="B27" s="130" t="s">
        <v>69</v>
      </c>
      <c r="C27" s="229"/>
      <c r="D27" s="229"/>
      <c r="E27" s="229"/>
      <c r="F27" s="166" t="e">
        <f>E27/C27*100</f>
        <v>#DIV/0!</v>
      </c>
      <c r="G27" s="288" t="e">
        <f>E27/D27*100</f>
        <v>#DIV/0!</v>
      </c>
      <c r="H27" s="277"/>
      <c r="I27" s="177"/>
      <c r="J27" s="177"/>
    </row>
    <row r="28" spans="1:10" s="28" customFormat="1" ht="21" customHeight="1" hidden="1">
      <c r="A28" s="131">
        <v>41020900</v>
      </c>
      <c r="B28" s="132" t="s">
        <v>45</v>
      </c>
      <c r="C28" s="229"/>
      <c r="D28" s="229"/>
      <c r="E28" s="229"/>
      <c r="F28" s="166" t="e">
        <f>E28/C28*100</f>
        <v>#DIV/0!</v>
      </c>
      <c r="G28" s="288" t="e">
        <f>E28/D28*100</f>
        <v>#DIV/0!</v>
      </c>
      <c r="H28" s="277"/>
      <c r="I28" s="177"/>
      <c r="J28" s="177"/>
    </row>
    <row r="29" spans="1:10" s="28" customFormat="1" ht="34.5" customHeight="1">
      <c r="A29" s="92">
        <v>41030000</v>
      </c>
      <c r="B29" s="134" t="s">
        <v>77</v>
      </c>
      <c r="C29" s="234">
        <f>C30+C31+C32</f>
        <v>58143600</v>
      </c>
      <c r="D29" s="234">
        <f>D30+D31+D32</f>
        <v>16687200</v>
      </c>
      <c r="E29" s="234">
        <f>E30+E31+E32</f>
        <v>16687200</v>
      </c>
      <c r="F29" s="167">
        <f>E29/C29*100</f>
        <v>28.699977297587353</v>
      </c>
      <c r="G29" s="288">
        <f t="shared" si="1"/>
        <v>100</v>
      </c>
      <c r="H29" s="277">
        <v>15739000</v>
      </c>
      <c r="I29" s="177"/>
      <c r="J29" s="177"/>
    </row>
    <row r="30" spans="1:10" s="28" customFormat="1" ht="27" customHeight="1">
      <c r="A30" s="112">
        <v>41033900</v>
      </c>
      <c r="B30" s="113" t="s">
        <v>56</v>
      </c>
      <c r="C30" s="232">
        <v>53062300</v>
      </c>
      <c r="D30" s="232">
        <v>11605900</v>
      </c>
      <c r="E30" s="232">
        <v>11605900</v>
      </c>
      <c r="F30" s="166">
        <f aca="true" t="shared" si="2" ref="F30:F51">E30/C30*100</f>
        <v>21.87221435934741</v>
      </c>
      <c r="G30" s="288">
        <f t="shared" si="1"/>
        <v>100</v>
      </c>
      <c r="H30" s="276">
        <v>11010300</v>
      </c>
      <c r="I30" s="177"/>
      <c r="J30" s="177"/>
    </row>
    <row r="31" spans="1:10" s="28" customFormat="1" ht="24.75" customHeight="1">
      <c r="A31" s="112">
        <v>41034200</v>
      </c>
      <c r="B31" s="113" t="s">
        <v>57</v>
      </c>
      <c r="C31" s="232">
        <v>5081300</v>
      </c>
      <c r="D31" s="232">
        <v>5081300</v>
      </c>
      <c r="E31" s="232">
        <v>5081300</v>
      </c>
      <c r="F31" s="166">
        <f t="shared" si="2"/>
        <v>100</v>
      </c>
      <c r="G31" s="288">
        <f t="shared" si="1"/>
        <v>100</v>
      </c>
      <c r="H31" s="276">
        <v>4728700</v>
      </c>
      <c r="I31" s="177"/>
      <c r="J31" s="177"/>
    </row>
    <row r="32" spans="1:10" s="28" customFormat="1" ht="36.75" customHeight="1" hidden="1">
      <c r="A32" s="113">
        <v>41034500</v>
      </c>
      <c r="B32" s="113" t="s">
        <v>72</v>
      </c>
      <c r="C32" s="232"/>
      <c r="D32" s="235"/>
      <c r="E32" s="232"/>
      <c r="F32" s="166" t="e">
        <f t="shared" si="2"/>
        <v>#DIV/0!</v>
      </c>
      <c r="G32" s="288" t="e">
        <f t="shared" si="1"/>
        <v>#DIV/0!</v>
      </c>
      <c r="H32" s="276"/>
      <c r="I32" s="177"/>
      <c r="J32" s="177"/>
    </row>
    <row r="33" spans="1:10" s="28" customFormat="1" ht="27" customHeight="1">
      <c r="A33" s="133">
        <v>41040000</v>
      </c>
      <c r="B33" s="135" t="s">
        <v>78</v>
      </c>
      <c r="C33" s="233">
        <f>C34+C35</f>
        <v>5716300</v>
      </c>
      <c r="D33" s="233">
        <f>D34+D35</f>
        <v>2501441</v>
      </c>
      <c r="E33" s="233">
        <f>E34+E35</f>
        <v>2664741</v>
      </c>
      <c r="F33" s="167">
        <f t="shared" si="2"/>
        <v>46.6165351713521</v>
      </c>
      <c r="G33" s="288">
        <f t="shared" si="1"/>
        <v>106.52823712412165</v>
      </c>
      <c r="H33" s="277">
        <v>2910127</v>
      </c>
      <c r="I33" s="177"/>
      <c r="J33" s="177"/>
    </row>
    <row r="34" spans="1:10" s="28" customFormat="1" ht="57" customHeight="1">
      <c r="A34" s="112">
        <v>41040200</v>
      </c>
      <c r="B34" s="113" t="s">
        <v>104</v>
      </c>
      <c r="C34" s="232">
        <v>1202200</v>
      </c>
      <c r="D34" s="232">
        <v>429141</v>
      </c>
      <c r="E34" s="232">
        <v>429141</v>
      </c>
      <c r="F34" s="166">
        <f t="shared" si="2"/>
        <v>35.696306770919975</v>
      </c>
      <c r="G34" s="288">
        <f t="shared" si="1"/>
        <v>100</v>
      </c>
      <c r="H34" s="276">
        <v>402300</v>
      </c>
      <c r="I34" s="177"/>
      <c r="J34" s="177"/>
    </row>
    <row r="35" spans="1:10" s="28" customFormat="1" ht="28.5" customHeight="1">
      <c r="A35" s="112">
        <v>41040400</v>
      </c>
      <c r="B35" s="113" t="s">
        <v>79</v>
      </c>
      <c r="C35" s="232">
        <v>4514100</v>
      </c>
      <c r="D35" s="232">
        <v>2072300</v>
      </c>
      <c r="E35" s="232">
        <v>2235600</v>
      </c>
      <c r="F35" s="166">
        <f t="shared" si="2"/>
        <v>49.524822223699076</v>
      </c>
      <c r="G35" s="288">
        <f t="shared" si="1"/>
        <v>107.88013318534962</v>
      </c>
      <c r="H35" s="276">
        <v>2507827</v>
      </c>
      <c r="I35" s="177"/>
      <c r="J35" s="177"/>
    </row>
    <row r="36" spans="1:10" s="28" customFormat="1" ht="31.5" customHeight="1">
      <c r="A36" s="133">
        <v>41050000</v>
      </c>
      <c r="B36" s="135" t="s">
        <v>80</v>
      </c>
      <c r="C36" s="233">
        <f>C37+C38+C39+C40+C41+C42+C43+C44+C45+C46+C47+C48+C49+C50</f>
        <v>5409664</v>
      </c>
      <c r="D36" s="233">
        <f>D37+D38+D39+D40+D41+D42+D43+D44+D45+D46+D47+D48+D49+D50</f>
        <v>4629034</v>
      </c>
      <c r="E36" s="233">
        <f>E37+E38+E39+E40+E41+E42+E43+E44+E45+E46+E47+E48+E49+E50</f>
        <v>4534807.86</v>
      </c>
      <c r="F36" s="167">
        <f t="shared" si="2"/>
        <v>83.82790243534535</v>
      </c>
      <c r="G36" s="288">
        <f t="shared" si="1"/>
        <v>97.9644534907283</v>
      </c>
      <c r="H36" s="277">
        <v>40063321.769999996</v>
      </c>
      <c r="I36" s="177"/>
      <c r="J36" s="177"/>
    </row>
    <row r="37" spans="1:10" s="28" customFormat="1" ht="60" customHeight="1">
      <c r="A37" s="113">
        <v>41051200</v>
      </c>
      <c r="B37" s="113" t="s">
        <v>101</v>
      </c>
      <c r="C37" s="232">
        <v>86900</v>
      </c>
      <c r="D37" s="232">
        <v>15300</v>
      </c>
      <c r="E37" s="232">
        <v>15300</v>
      </c>
      <c r="F37" s="166">
        <f t="shared" si="2"/>
        <v>17.60644418872267</v>
      </c>
      <c r="G37" s="288">
        <f t="shared" si="1"/>
        <v>100</v>
      </c>
      <c r="H37" s="276"/>
      <c r="I37" s="177"/>
      <c r="J37" s="177"/>
    </row>
    <row r="38" spans="1:10" s="28" customFormat="1" ht="51" customHeight="1">
      <c r="A38" s="113">
        <v>41051500</v>
      </c>
      <c r="B38" s="113" t="s">
        <v>126</v>
      </c>
      <c r="C38" s="232">
        <v>228500</v>
      </c>
      <c r="D38" s="232">
        <v>228500</v>
      </c>
      <c r="E38" s="232">
        <v>228500</v>
      </c>
      <c r="F38" s="166">
        <f t="shared" si="2"/>
        <v>100</v>
      </c>
      <c r="G38" s="288">
        <f t="shared" si="1"/>
        <v>100</v>
      </c>
      <c r="H38" s="276"/>
      <c r="I38" s="177"/>
      <c r="J38" s="177"/>
    </row>
    <row r="39" spans="1:10" s="28" customFormat="1" ht="60.75" customHeight="1">
      <c r="A39" s="113">
        <v>41053000</v>
      </c>
      <c r="B39" s="113" t="s">
        <v>127</v>
      </c>
      <c r="C39" s="232">
        <v>75600</v>
      </c>
      <c r="D39" s="232">
        <v>75600</v>
      </c>
      <c r="E39" s="232">
        <v>75600</v>
      </c>
      <c r="F39" s="166">
        <f t="shared" si="2"/>
        <v>100</v>
      </c>
      <c r="G39" s="288">
        <f t="shared" si="1"/>
        <v>100</v>
      </c>
      <c r="H39" s="276"/>
      <c r="I39" s="177"/>
      <c r="J39" s="177"/>
    </row>
    <row r="40" spans="1:10" s="28" customFormat="1" ht="36" customHeight="1">
      <c r="A40" s="113">
        <v>41053900</v>
      </c>
      <c r="B40" s="113" t="s">
        <v>84</v>
      </c>
      <c r="C40" s="232">
        <v>1298630</v>
      </c>
      <c r="D40" s="232">
        <v>589600</v>
      </c>
      <c r="E40" s="232">
        <v>495373.86</v>
      </c>
      <c r="F40" s="166">
        <f t="shared" si="2"/>
        <v>38.14588142889044</v>
      </c>
      <c r="G40" s="288">
        <f t="shared" si="1"/>
        <v>84.01863297150611</v>
      </c>
      <c r="H40" s="276"/>
      <c r="I40" s="177"/>
      <c r="J40" s="177"/>
    </row>
    <row r="41" spans="1:10" s="28" customFormat="1" ht="78" customHeight="1">
      <c r="A41" s="113">
        <v>41054000</v>
      </c>
      <c r="B41" s="113" t="s">
        <v>128</v>
      </c>
      <c r="C41" s="232">
        <v>3720034</v>
      </c>
      <c r="D41" s="232">
        <v>3720034</v>
      </c>
      <c r="E41" s="232">
        <v>3720034</v>
      </c>
      <c r="F41" s="166">
        <f aca="true" t="shared" si="3" ref="F41:F49">E41/C41*100</f>
        <v>100</v>
      </c>
      <c r="G41" s="288">
        <f aca="true" t="shared" si="4" ref="G41:G50">E41/D41*100</f>
        <v>100</v>
      </c>
      <c r="H41" s="276"/>
      <c r="I41" s="177"/>
      <c r="J41" s="177"/>
    </row>
    <row r="42" spans="1:10" s="28" customFormat="1" ht="75" customHeight="1" hidden="1">
      <c r="A42" s="112">
        <v>41050900</v>
      </c>
      <c r="B42" s="74" t="s">
        <v>108</v>
      </c>
      <c r="C42" s="232"/>
      <c r="D42" s="235"/>
      <c r="E42" s="232"/>
      <c r="F42" s="166" t="e">
        <f t="shared" si="3"/>
        <v>#DIV/0!</v>
      </c>
      <c r="G42" s="288" t="e">
        <f t="shared" si="4"/>
        <v>#DIV/0!</v>
      </c>
      <c r="H42" s="276"/>
      <c r="I42" s="177"/>
      <c r="J42" s="177"/>
    </row>
    <row r="43" spans="1:10" s="28" customFormat="1" ht="39.75" customHeight="1" hidden="1">
      <c r="A43" s="112">
        <v>41051000</v>
      </c>
      <c r="B43" s="113" t="s">
        <v>81</v>
      </c>
      <c r="C43" s="235"/>
      <c r="D43" s="235"/>
      <c r="E43" s="235"/>
      <c r="F43" s="166" t="e">
        <f t="shared" si="3"/>
        <v>#DIV/0!</v>
      </c>
      <c r="G43" s="288" t="e">
        <f t="shared" si="4"/>
        <v>#DIV/0!</v>
      </c>
      <c r="H43" s="277"/>
      <c r="I43" s="177"/>
      <c r="J43" s="177"/>
    </row>
    <row r="44" spans="1:10" s="28" customFormat="1" ht="39.75" customHeight="1" hidden="1">
      <c r="A44" s="112">
        <v>41051100</v>
      </c>
      <c r="B44" s="113" t="s">
        <v>105</v>
      </c>
      <c r="C44" s="232"/>
      <c r="D44" s="232"/>
      <c r="E44" s="232"/>
      <c r="F44" s="166" t="e">
        <f t="shared" si="3"/>
        <v>#DIV/0!</v>
      </c>
      <c r="G44" s="288"/>
      <c r="H44" s="276">
        <v>0</v>
      </c>
      <c r="I44" s="177"/>
      <c r="J44" s="177"/>
    </row>
    <row r="45" spans="1:10" s="28" customFormat="1" ht="63" customHeight="1" hidden="1">
      <c r="A45" s="113">
        <v>41051200</v>
      </c>
      <c r="B45" s="113" t="s">
        <v>101</v>
      </c>
      <c r="C45" s="232"/>
      <c r="D45" s="232"/>
      <c r="E45" s="232"/>
      <c r="F45" s="166" t="e">
        <f t="shared" si="3"/>
        <v>#DIV/0!</v>
      </c>
      <c r="G45" s="288" t="e">
        <f t="shared" si="4"/>
        <v>#DIV/0!</v>
      </c>
      <c r="H45" s="276"/>
      <c r="I45" s="177"/>
      <c r="J45" s="177"/>
    </row>
    <row r="46" spans="1:10" s="28" customFormat="1" ht="63" customHeight="1" hidden="1">
      <c r="A46" s="112">
        <v>41051400</v>
      </c>
      <c r="B46" s="113" t="s">
        <v>106</v>
      </c>
      <c r="C46" s="232"/>
      <c r="D46" s="232"/>
      <c r="E46" s="232"/>
      <c r="F46" s="166" t="e">
        <f t="shared" si="3"/>
        <v>#DIV/0!</v>
      </c>
      <c r="G46" s="288" t="e">
        <f t="shared" si="4"/>
        <v>#DIV/0!</v>
      </c>
      <c r="H46" s="276"/>
      <c r="I46" s="177"/>
      <c r="J46" s="177"/>
    </row>
    <row r="47" spans="1:10" s="28" customFormat="1" ht="45.75" customHeight="1" hidden="1">
      <c r="A47" s="112">
        <v>41051500</v>
      </c>
      <c r="B47" s="113" t="s">
        <v>82</v>
      </c>
      <c r="C47" s="232"/>
      <c r="D47" s="232"/>
      <c r="E47" s="232"/>
      <c r="F47" s="166" t="e">
        <f t="shared" si="3"/>
        <v>#DIV/0!</v>
      </c>
      <c r="G47" s="288" t="e">
        <f t="shared" si="4"/>
        <v>#DIV/0!</v>
      </c>
      <c r="H47" s="276"/>
      <c r="I47" s="177"/>
      <c r="J47" s="177"/>
    </row>
    <row r="48" spans="1:10" s="28" customFormat="1" ht="0.75" customHeight="1" hidden="1">
      <c r="A48" s="112">
        <v>41052000</v>
      </c>
      <c r="B48" s="113" t="s">
        <v>83</v>
      </c>
      <c r="C48" s="232"/>
      <c r="D48" s="235"/>
      <c r="E48" s="235"/>
      <c r="F48" s="166" t="e">
        <f t="shared" si="3"/>
        <v>#DIV/0!</v>
      </c>
      <c r="G48" s="288" t="e">
        <f t="shared" si="4"/>
        <v>#DIV/0!</v>
      </c>
      <c r="H48" s="277"/>
      <c r="I48" s="177"/>
      <c r="J48" s="177"/>
    </row>
    <row r="49" spans="1:10" s="28" customFormat="1" ht="24" customHeight="1" hidden="1">
      <c r="A49" s="112">
        <v>41053900</v>
      </c>
      <c r="B49" s="113" t="s">
        <v>84</v>
      </c>
      <c r="C49" s="232"/>
      <c r="D49" s="232"/>
      <c r="E49" s="232"/>
      <c r="F49" s="166" t="e">
        <f t="shared" si="3"/>
        <v>#DIV/0!</v>
      </c>
      <c r="G49" s="288" t="e">
        <f t="shared" si="4"/>
        <v>#DIV/0!</v>
      </c>
      <c r="H49" s="276">
        <v>1453597.19</v>
      </c>
      <c r="I49" s="177"/>
      <c r="J49" s="177"/>
    </row>
    <row r="50" spans="1:10" s="28" customFormat="1" ht="76.5" customHeight="1" hidden="1">
      <c r="A50" s="112"/>
      <c r="B50" s="113"/>
      <c r="C50" s="235"/>
      <c r="D50" s="235"/>
      <c r="E50" s="235"/>
      <c r="F50" s="166"/>
      <c r="G50" s="288" t="e">
        <f t="shared" si="4"/>
        <v>#DIV/0!</v>
      </c>
      <c r="H50" s="277"/>
      <c r="I50" s="177"/>
      <c r="J50" s="177"/>
    </row>
    <row r="51" spans="1:10" s="28" customFormat="1" ht="34.5" customHeight="1">
      <c r="A51" s="83"/>
      <c r="B51" s="100" t="s">
        <v>2</v>
      </c>
      <c r="C51" s="228">
        <f>C22+C23</f>
        <v>130342564</v>
      </c>
      <c r="D51" s="228">
        <f>D22+D23</f>
        <v>36167675</v>
      </c>
      <c r="E51" s="228">
        <f>E22+E23</f>
        <v>36639752.84</v>
      </c>
      <c r="F51" s="165">
        <f t="shared" si="2"/>
        <v>28.110351458177547</v>
      </c>
      <c r="G51" s="287">
        <f t="shared" si="1"/>
        <v>101.3052479596767</v>
      </c>
      <c r="H51" s="275">
        <v>71591545.61</v>
      </c>
      <c r="I51" s="184">
        <f>E51-H51</f>
        <v>-34951792.769999996</v>
      </c>
      <c r="J51" s="186">
        <v>-33</v>
      </c>
    </row>
    <row r="52" spans="1:10" s="12" customFormat="1" ht="38.25" customHeight="1">
      <c r="A52" s="52"/>
      <c r="B52" s="33" t="s">
        <v>19</v>
      </c>
      <c r="C52" s="229"/>
      <c r="D52" s="229"/>
      <c r="E52" s="229"/>
      <c r="F52" s="169"/>
      <c r="G52" s="289"/>
      <c r="H52" s="277"/>
      <c r="I52" s="177"/>
      <c r="J52" s="177"/>
    </row>
    <row r="53" spans="1:10" s="12" customFormat="1" ht="30" customHeight="1">
      <c r="A53" s="123" t="s">
        <v>60</v>
      </c>
      <c r="B53" s="124" t="s">
        <v>3</v>
      </c>
      <c r="C53" s="242">
        <v>6066050</v>
      </c>
      <c r="D53" s="242">
        <v>1922060</v>
      </c>
      <c r="E53" s="236">
        <v>1302927.19</v>
      </c>
      <c r="F53" s="167">
        <f aca="true" t="shared" si="5" ref="F53:F73">E53/C53*100</f>
        <v>21.479005118652168</v>
      </c>
      <c r="G53" s="288">
        <f aca="true" t="shared" si="6" ref="G53:G72">E53/D53*100</f>
        <v>67.78806020623705</v>
      </c>
      <c r="H53" s="278">
        <v>1275243.22</v>
      </c>
      <c r="I53" s="190">
        <f aca="true" t="shared" si="7" ref="I53:I58">E53-H53</f>
        <v>27683.969999999972</v>
      </c>
      <c r="J53" s="190">
        <v>29.5</v>
      </c>
    </row>
    <row r="54" spans="1:10" s="12" customFormat="1" ht="30" customHeight="1">
      <c r="A54" s="123" t="s">
        <v>61</v>
      </c>
      <c r="B54" s="124" t="s">
        <v>4</v>
      </c>
      <c r="C54" s="242">
        <v>83195290</v>
      </c>
      <c r="D54" s="242">
        <v>26127540</v>
      </c>
      <c r="E54" s="236">
        <v>18081661.67</v>
      </c>
      <c r="F54" s="167">
        <f t="shared" si="5"/>
        <v>21.733996804386404</v>
      </c>
      <c r="G54" s="288">
        <f t="shared" si="6"/>
        <v>69.20537360195411</v>
      </c>
      <c r="H54" s="278">
        <v>17177696.07</v>
      </c>
      <c r="I54" s="190">
        <f t="shared" si="7"/>
        <v>903965.6000000015</v>
      </c>
      <c r="J54" s="190">
        <v>-5.1</v>
      </c>
    </row>
    <row r="55" spans="1:10" s="12" customFormat="1" ht="30" customHeight="1">
      <c r="A55" s="123" t="s">
        <v>62</v>
      </c>
      <c r="B55" s="124" t="s">
        <v>5</v>
      </c>
      <c r="C55" s="242">
        <v>10800020</v>
      </c>
      <c r="D55" s="242">
        <v>8086470</v>
      </c>
      <c r="E55" s="236">
        <v>7068307.15</v>
      </c>
      <c r="F55" s="167">
        <f t="shared" si="5"/>
        <v>65.4471672274681</v>
      </c>
      <c r="G55" s="288">
        <f t="shared" si="6"/>
        <v>87.40905673303679</v>
      </c>
      <c r="H55" s="278">
        <v>6509362.779999999</v>
      </c>
      <c r="I55" s="190">
        <f t="shared" si="7"/>
        <v>558944.370000001</v>
      </c>
      <c r="J55" s="190">
        <v>-31.3</v>
      </c>
    </row>
    <row r="56" spans="1:10" s="31" customFormat="1" ht="33.75" customHeight="1">
      <c r="A56" s="123" t="s">
        <v>63</v>
      </c>
      <c r="B56" s="124" t="s">
        <v>32</v>
      </c>
      <c r="C56" s="242">
        <v>11734390</v>
      </c>
      <c r="D56" s="242">
        <v>3414901</v>
      </c>
      <c r="E56" s="236">
        <v>2903070.93</v>
      </c>
      <c r="F56" s="167">
        <f t="shared" si="5"/>
        <v>24.739853797257464</v>
      </c>
      <c r="G56" s="288">
        <f t="shared" si="6"/>
        <v>85.0118621301174</v>
      </c>
      <c r="H56" s="278">
        <v>40663260.760000005</v>
      </c>
      <c r="I56" s="191">
        <f t="shared" si="7"/>
        <v>-37760189.830000006</v>
      </c>
      <c r="J56" s="191">
        <v>-41.6</v>
      </c>
    </row>
    <row r="57" spans="1:10" s="12" customFormat="1" ht="40.5" customHeight="1">
      <c r="A57" s="123" t="s">
        <v>64</v>
      </c>
      <c r="B57" s="124" t="s">
        <v>86</v>
      </c>
      <c r="C57" s="242">
        <v>6625700</v>
      </c>
      <c r="D57" s="242">
        <v>1910800</v>
      </c>
      <c r="E57" s="236">
        <v>1446618.15</v>
      </c>
      <c r="F57" s="167">
        <f t="shared" si="5"/>
        <v>21.833438731002005</v>
      </c>
      <c r="G57" s="288">
        <f t="shared" si="6"/>
        <v>75.70746022608331</v>
      </c>
      <c r="H57" s="278">
        <v>1619151.57</v>
      </c>
      <c r="I57" s="190">
        <f t="shared" si="7"/>
        <v>-172533.42000000016</v>
      </c>
      <c r="J57" s="190">
        <v>-0.3</v>
      </c>
    </row>
    <row r="58" spans="1:10" s="12" customFormat="1" ht="30" customHeight="1">
      <c r="A58" s="123" t="s">
        <v>65</v>
      </c>
      <c r="B58" s="124" t="s">
        <v>87</v>
      </c>
      <c r="C58" s="242">
        <v>1455200</v>
      </c>
      <c r="D58" s="242">
        <v>372300</v>
      </c>
      <c r="E58" s="236">
        <v>280869.77</v>
      </c>
      <c r="F58" s="167">
        <f t="shared" si="5"/>
        <v>19.30111118746564</v>
      </c>
      <c r="G58" s="288">
        <f t="shared" si="6"/>
        <v>75.44178619392963</v>
      </c>
      <c r="H58" s="278">
        <v>293240.81</v>
      </c>
      <c r="I58" s="190">
        <f t="shared" si="7"/>
        <v>-12371.039999999979</v>
      </c>
      <c r="J58" s="190">
        <v>32.4</v>
      </c>
    </row>
    <row r="59" spans="1:10" s="12" customFormat="1" ht="30" customHeight="1">
      <c r="A59" s="123" t="s">
        <v>88</v>
      </c>
      <c r="B59" s="124" t="s">
        <v>89</v>
      </c>
      <c r="C59" s="242">
        <v>54500</v>
      </c>
      <c r="D59" s="242">
        <v>9000</v>
      </c>
      <c r="E59" s="236">
        <v>0</v>
      </c>
      <c r="F59" s="167">
        <f t="shared" si="5"/>
        <v>0</v>
      </c>
      <c r="G59" s="288">
        <f t="shared" si="6"/>
        <v>0</v>
      </c>
      <c r="H59" s="276">
        <v>0</v>
      </c>
      <c r="I59" s="177"/>
      <c r="J59" s="177"/>
    </row>
    <row r="60" spans="1:10" s="12" customFormat="1" ht="30" customHeight="1">
      <c r="A60" s="123" t="s">
        <v>66</v>
      </c>
      <c r="B60" s="124" t="s">
        <v>90</v>
      </c>
      <c r="C60" s="182">
        <f>C61+C62+C63+C64</f>
        <v>144000</v>
      </c>
      <c r="D60" s="182">
        <f>D61+D62+D63+D64</f>
        <v>89000</v>
      </c>
      <c r="E60" s="258">
        <f>E61+E62+E63+E64</f>
        <v>0</v>
      </c>
      <c r="F60" s="170">
        <f t="shared" si="5"/>
        <v>0</v>
      </c>
      <c r="G60" s="288">
        <f t="shared" si="6"/>
        <v>0</v>
      </c>
      <c r="H60" s="276">
        <v>14040</v>
      </c>
      <c r="I60" s="177"/>
      <c r="J60" s="177"/>
    </row>
    <row r="61" spans="1:10" s="12" customFormat="1" ht="45.75" customHeight="1">
      <c r="A61" s="125" t="s">
        <v>116</v>
      </c>
      <c r="B61" s="80" t="s">
        <v>117</v>
      </c>
      <c r="C61" s="242">
        <v>39000</v>
      </c>
      <c r="D61" s="242">
        <v>39000</v>
      </c>
      <c r="E61" s="258"/>
      <c r="F61" s="170"/>
      <c r="G61" s="288"/>
      <c r="H61" s="276"/>
      <c r="I61" s="177"/>
      <c r="J61" s="177"/>
    </row>
    <row r="62" spans="1:10" s="12" customFormat="1" ht="30" customHeight="1">
      <c r="A62" s="125" t="s">
        <v>112</v>
      </c>
      <c r="B62" s="80" t="s">
        <v>113</v>
      </c>
      <c r="C62" s="242">
        <v>55000</v>
      </c>
      <c r="D62" s="242"/>
      <c r="E62" s="242"/>
      <c r="F62" s="171">
        <f t="shared" si="5"/>
        <v>0</v>
      </c>
      <c r="G62" s="288"/>
      <c r="H62" s="276">
        <v>14040</v>
      </c>
      <c r="I62" s="177"/>
      <c r="J62" s="177"/>
    </row>
    <row r="63" spans="1:10" s="12" customFormat="1" ht="2.25" customHeight="1" hidden="1">
      <c r="A63" s="125" t="s">
        <v>114</v>
      </c>
      <c r="B63" s="80" t="s">
        <v>115</v>
      </c>
      <c r="C63" s="242"/>
      <c r="D63" s="242"/>
      <c r="E63" s="259">
        <v>0</v>
      </c>
      <c r="F63" s="166" t="e">
        <f t="shared" si="5"/>
        <v>#DIV/0!</v>
      </c>
      <c r="G63" s="288"/>
      <c r="H63" s="276">
        <v>0</v>
      </c>
      <c r="I63" s="177"/>
      <c r="J63" s="177"/>
    </row>
    <row r="64" spans="1:10" s="12" customFormat="1" ht="31.5" customHeight="1">
      <c r="A64" s="125" t="s">
        <v>71</v>
      </c>
      <c r="B64" s="80" t="s">
        <v>12</v>
      </c>
      <c r="C64" s="242">
        <v>50000</v>
      </c>
      <c r="D64" s="242">
        <v>50000</v>
      </c>
      <c r="E64" s="259"/>
      <c r="F64" s="166">
        <f t="shared" si="5"/>
        <v>0</v>
      </c>
      <c r="G64" s="288">
        <f t="shared" si="6"/>
        <v>0</v>
      </c>
      <c r="H64" s="276">
        <v>0</v>
      </c>
      <c r="I64" s="177"/>
      <c r="J64" s="177"/>
    </row>
    <row r="65" spans="1:10" s="12" customFormat="1" ht="34.5" customHeight="1">
      <c r="A65" s="123" t="s">
        <v>91</v>
      </c>
      <c r="B65" s="124" t="s">
        <v>92</v>
      </c>
      <c r="C65" s="243">
        <f>C70+C71+C72</f>
        <v>9292100</v>
      </c>
      <c r="D65" s="243">
        <f>D70+D71+D72</f>
        <v>3078600</v>
      </c>
      <c r="E65" s="243">
        <f>E70+E71+E72</f>
        <v>2993002</v>
      </c>
      <c r="F65" s="167">
        <f t="shared" si="5"/>
        <v>32.21017853875873</v>
      </c>
      <c r="G65" s="288">
        <f t="shared" si="6"/>
        <v>97.21958032872084</v>
      </c>
      <c r="H65" s="276">
        <v>4945700</v>
      </c>
      <c r="I65" s="177"/>
      <c r="J65" s="177"/>
    </row>
    <row r="66" spans="1:10" s="12" customFormat="1" ht="0.75" customHeight="1" hidden="1">
      <c r="A66" s="125" t="s">
        <v>93</v>
      </c>
      <c r="B66" s="80" t="s">
        <v>79</v>
      </c>
      <c r="C66" s="236"/>
      <c r="D66" s="244"/>
      <c r="E66" s="236"/>
      <c r="F66" s="166" t="e">
        <f t="shared" si="5"/>
        <v>#DIV/0!</v>
      </c>
      <c r="G66" s="288" t="e">
        <f t="shared" si="6"/>
        <v>#DIV/0!</v>
      </c>
      <c r="H66" s="276"/>
      <c r="I66" s="177"/>
      <c r="J66" s="177"/>
    </row>
    <row r="67" spans="1:10" s="12" customFormat="1" ht="72.75" customHeight="1" hidden="1">
      <c r="A67" s="125" t="s">
        <v>109</v>
      </c>
      <c r="B67" s="80" t="s">
        <v>108</v>
      </c>
      <c r="C67" s="236"/>
      <c r="D67" s="244"/>
      <c r="E67" s="236"/>
      <c r="F67" s="166" t="e">
        <f t="shared" si="5"/>
        <v>#DIV/0!</v>
      </c>
      <c r="G67" s="288" t="e">
        <f t="shared" si="6"/>
        <v>#DIV/0!</v>
      </c>
      <c r="H67" s="276"/>
      <c r="I67" s="177"/>
      <c r="J67" s="177"/>
    </row>
    <row r="68" spans="1:10" s="12" customFormat="1" ht="68.25" customHeight="1" hidden="1">
      <c r="A68" s="125" t="s">
        <v>110</v>
      </c>
      <c r="B68" s="80" t="s">
        <v>111</v>
      </c>
      <c r="C68" s="236"/>
      <c r="D68" s="244"/>
      <c r="E68" s="236"/>
      <c r="F68" s="166" t="e">
        <f t="shared" si="5"/>
        <v>#DIV/0!</v>
      </c>
      <c r="G68" s="288" t="e">
        <f t="shared" si="6"/>
        <v>#DIV/0!</v>
      </c>
      <c r="H68" s="276"/>
      <c r="I68" s="177"/>
      <c r="J68" s="177"/>
    </row>
    <row r="69" spans="1:10" s="12" customFormat="1" ht="78" customHeight="1" hidden="1">
      <c r="A69" s="125">
        <v>9570</v>
      </c>
      <c r="B69" s="80" t="s">
        <v>107</v>
      </c>
      <c r="C69" s="244"/>
      <c r="D69" s="244"/>
      <c r="E69" s="260"/>
      <c r="F69" s="166" t="e">
        <f t="shared" si="5"/>
        <v>#DIV/0!</v>
      </c>
      <c r="G69" s="288" t="e">
        <f t="shared" si="6"/>
        <v>#DIV/0!</v>
      </c>
      <c r="H69" s="277"/>
      <c r="I69" s="177"/>
      <c r="J69" s="177"/>
    </row>
    <row r="70" spans="1:10" s="31" customFormat="1" ht="57.75" customHeight="1">
      <c r="A70" s="125" t="s">
        <v>129</v>
      </c>
      <c r="B70" s="80" t="s">
        <v>130</v>
      </c>
      <c r="C70" s="242">
        <v>75600</v>
      </c>
      <c r="D70" s="242">
        <v>75600</v>
      </c>
      <c r="E70" s="242">
        <v>75542</v>
      </c>
      <c r="F70" s="166">
        <f t="shared" si="5"/>
        <v>99.92328042328043</v>
      </c>
      <c r="G70" s="288">
        <f t="shared" si="6"/>
        <v>99.92328042328043</v>
      </c>
      <c r="H70" s="279">
        <v>3148700</v>
      </c>
      <c r="I70" s="179"/>
      <c r="J70" s="179"/>
    </row>
    <row r="71" spans="1:10" s="12" customFormat="1" ht="36.75" customHeight="1">
      <c r="A71" s="125" t="s">
        <v>94</v>
      </c>
      <c r="B71" s="80" t="s">
        <v>84</v>
      </c>
      <c r="C71" s="242">
        <v>7716500</v>
      </c>
      <c r="D71" s="242">
        <v>2172000</v>
      </c>
      <c r="E71" s="242">
        <v>2150700</v>
      </c>
      <c r="F71" s="166">
        <f t="shared" si="5"/>
        <v>27.871444307652432</v>
      </c>
      <c r="G71" s="288">
        <f t="shared" si="6"/>
        <v>99.01933701657458</v>
      </c>
      <c r="H71" s="276">
        <v>1797000</v>
      </c>
      <c r="I71" s="177"/>
      <c r="J71" s="177"/>
    </row>
    <row r="72" spans="1:10" s="12" customFormat="1" ht="47.25" customHeight="1">
      <c r="A72" s="125" t="s">
        <v>95</v>
      </c>
      <c r="B72" s="80" t="s">
        <v>96</v>
      </c>
      <c r="C72" s="242">
        <v>1500000</v>
      </c>
      <c r="D72" s="242">
        <v>831000</v>
      </c>
      <c r="E72" s="242">
        <v>766760</v>
      </c>
      <c r="F72" s="167">
        <f t="shared" si="5"/>
        <v>51.117333333333335</v>
      </c>
      <c r="G72" s="288">
        <f t="shared" si="6"/>
        <v>92.26955475330927</v>
      </c>
      <c r="H72" s="276"/>
      <c r="I72" s="177"/>
      <c r="J72" s="177"/>
    </row>
    <row r="73" spans="1:10" s="12" customFormat="1" ht="1.5" customHeight="1">
      <c r="A73" s="125"/>
      <c r="B73" s="80"/>
      <c r="C73" s="244"/>
      <c r="D73" s="260"/>
      <c r="E73" s="244"/>
      <c r="F73" s="167" t="e">
        <f t="shared" si="5"/>
        <v>#DIV/0!</v>
      </c>
      <c r="G73" s="288" t="e">
        <f aca="true" t="shared" si="8" ref="G73:G82">E73/D73*100</f>
        <v>#DIV/0!</v>
      </c>
      <c r="H73" s="276"/>
      <c r="I73" s="177"/>
      <c r="J73" s="177"/>
    </row>
    <row r="74" spans="1:14" s="31" customFormat="1" ht="12.75" customHeight="1" hidden="1">
      <c r="A74" s="125"/>
      <c r="B74" s="80"/>
      <c r="C74" s="244"/>
      <c r="D74" s="260"/>
      <c r="E74" s="244"/>
      <c r="F74" s="167" t="e">
        <f aca="true" t="shared" si="9" ref="F74:F82">E74/C74*100</f>
        <v>#DIV/0!</v>
      </c>
      <c r="G74" s="288" t="e">
        <f t="shared" si="8"/>
        <v>#DIV/0!</v>
      </c>
      <c r="H74" s="279"/>
      <c r="I74" s="179"/>
      <c r="J74" s="179"/>
      <c r="K74" s="12"/>
      <c r="L74" s="12"/>
      <c r="M74" s="12"/>
      <c r="N74" s="12"/>
    </row>
    <row r="75" spans="1:14" s="31" customFormat="1" ht="33" customHeight="1" hidden="1">
      <c r="A75" s="125"/>
      <c r="B75" s="80"/>
      <c r="C75" s="244"/>
      <c r="D75" s="260"/>
      <c r="E75" s="244"/>
      <c r="F75" s="167" t="e">
        <f t="shared" si="9"/>
        <v>#DIV/0!</v>
      </c>
      <c r="G75" s="288"/>
      <c r="H75" s="279"/>
      <c r="I75" s="179"/>
      <c r="J75" s="179"/>
      <c r="K75" s="12"/>
      <c r="L75" s="12"/>
      <c r="M75" s="12"/>
      <c r="N75" s="12"/>
    </row>
    <row r="76" spans="1:14" s="12" customFormat="1" ht="28.5" customHeight="1">
      <c r="A76" s="22"/>
      <c r="B76" s="35" t="s">
        <v>34</v>
      </c>
      <c r="C76" s="168">
        <f>C53+C54+C55+C56+C57+C58+C59+C60+C65</f>
        <v>129367250</v>
      </c>
      <c r="D76" s="168">
        <f>D53+D54+D55+D56+D57+D58+D59+D60+D65</f>
        <v>45010671</v>
      </c>
      <c r="E76" s="168">
        <f>E53+E54+E55+E56+E57+E58+E59+E60+E65</f>
        <v>34076456.86</v>
      </c>
      <c r="F76" s="165">
        <f t="shared" si="9"/>
        <v>26.340868233652643</v>
      </c>
      <c r="G76" s="287">
        <f t="shared" si="8"/>
        <v>75.70750691541568</v>
      </c>
      <c r="H76" s="275">
        <v>72497695.21000001</v>
      </c>
      <c r="I76" s="186">
        <f>E76-H76</f>
        <v>-38421238.35000001</v>
      </c>
      <c r="J76" s="187">
        <v>-0.3</v>
      </c>
      <c r="K76" s="31"/>
      <c r="L76" s="31"/>
      <c r="M76" s="31"/>
      <c r="N76" s="31"/>
    </row>
    <row r="77" spans="1:10" s="12" customFormat="1" ht="0.75" customHeight="1" hidden="1">
      <c r="A77" s="75"/>
      <c r="B77" s="74"/>
      <c r="C77" s="245"/>
      <c r="D77" s="245"/>
      <c r="E77" s="245"/>
      <c r="F77" s="165" t="e">
        <f t="shared" si="9"/>
        <v>#DIV/0!</v>
      </c>
      <c r="G77" s="288" t="e">
        <f t="shared" si="8"/>
        <v>#DIV/0!</v>
      </c>
      <c r="H77" s="280"/>
      <c r="I77" s="186">
        <f aca="true" t="shared" si="10" ref="I77:I82">E77-H77</f>
        <v>0</v>
      </c>
      <c r="J77" s="187"/>
    </row>
    <row r="78" spans="1:10" s="12" customFormat="1" ht="15" customHeight="1" hidden="1">
      <c r="A78" s="84"/>
      <c r="B78" s="85"/>
      <c r="C78" s="246"/>
      <c r="D78" s="246"/>
      <c r="E78" s="246">
        <v>0</v>
      </c>
      <c r="F78" s="165" t="e">
        <f t="shared" si="9"/>
        <v>#DIV/0!</v>
      </c>
      <c r="G78" s="288" t="e">
        <f t="shared" si="8"/>
        <v>#DIV/0!</v>
      </c>
      <c r="H78" s="280">
        <v>0</v>
      </c>
      <c r="I78" s="186">
        <f t="shared" si="10"/>
        <v>0</v>
      </c>
      <c r="J78" s="187"/>
    </row>
    <row r="79" spans="1:10" s="12" customFormat="1" ht="23.25" customHeight="1" hidden="1">
      <c r="A79" s="81"/>
      <c r="B79" s="86"/>
      <c r="C79" s="247"/>
      <c r="D79" s="247"/>
      <c r="E79" s="247"/>
      <c r="F79" s="165" t="e">
        <f t="shared" si="9"/>
        <v>#DIV/0!</v>
      </c>
      <c r="G79" s="288" t="e">
        <f t="shared" si="8"/>
        <v>#DIV/0!</v>
      </c>
      <c r="H79" s="280"/>
      <c r="I79" s="186">
        <f t="shared" si="10"/>
        <v>0</v>
      </c>
      <c r="J79" s="187"/>
    </row>
    <row r="80" spans="1:10" s="12" customFormat="1" ht="24.75" customHeight="1" hidden="1">
      <c r="A80" s="81"/>
      <c r="B80" s="86"/>
      <c r="C80" s="247"/>
      <c r="D80" s="247"/>
      <c r="E80" s="247"/>
      <c r="F80" s="165" t="e">
        <f t="shared" si="9"/>
        <v>#DIV/0!</v>
      </c>
      <c r="G80" s="288" t="e">
        <f t="shared" si="8"/>
        <v>#DIV/0!</v>
      </c>
      <c r="H80" s="280"/>
      <c r="I80" s="186">
        <f t="shared" si="10"/>
        <v>0</v>
      </c>
      <c r="J80" s="187"/>
    </row>
    <row r="81" spans="1:10" s="12" customFormat="1" ht="45.75" customHeight="1" hidden="1">
      <c r="A81" s="84" t="s">
        <v>59</v>
      </c>
      <c r="B81" s="85" t="s">
        <v>58</v>
      </c>
      <c r="C81" s="246"/>
      <c r="D81" s="246"/>
      <c r="E81" s="246"/>
      <c r="F81" s="165" t="e">
        <f t="shared" si="9"/>
        <v>#DIV/0!</v>
      </c>
      <c r="G81" s="288" t="e">
        <f t="shared" si="8"/>
        <v>#DIV/0!</v>
      </c>
      <c r="H81" s="280"/>
      <c r="I81" s="186">
        <f t="shared" si="10"/>
        <v>0</v>
      </c>
      <c r="J81" s="187"/>
    </row>
    <row r="82" spans="1:10" s="31" customFormat="1" ht="30" customHeight="1">
      <c r="A82" s="83"/>
      <c r="B82" s="35" t="s">
        <v>20</v>
      </c>
      <c r="C82" s="168">
        <f>C76+C77+C78+C79+C80+C81</f>
        <v>129367250</v>
      </c>
      <c r="D82" s="168">
        <f>D76+D77+D78+D79+D80+D81</f>
        <v>45010671</v>
      </c>
      <c r="E82" s="168">
        <f>E76+E77+E78+E79+E80+E81</f>
        <v>34076456.86</v>
      </c>
      <c r="F82" s="165">
        <f t="shared" si="9"/>
        <v>26.340868233652643</v>
      </c>
      <c r="G82" s="287">
        <f t="shared" si="8"/>
        <v>75.70750691541568</v>
      </c>
      <c r="H82" s="275">
        <v>72497695.21000001</v>
      </c>
      <c r="I82" s="186">
        <f t="shared" si="10"/>
        <v>-38421238.35000001</v>
      </c>
      <c r="J82" s="187">
        <v>-0.3</v>
      </c>
    </row>
    <row r="83" spans="1:10" s="31" customFormat="1" ht="30" customHeight="1">
      <c r="A83" s="138"/>
      <c r="B83" s="139" t="s">
        <v>21</v>
      </c>
      <c r="C83" s="128"/>
      <c r="D83" s="128"/>
      <c r="E83" s="128"/>
      <c r="F83" s="128"/>
      <c r="G83" s="290"/>
      <c r="H83" s="281"/>
      <c r="I83" s="179"/>
      <c r="J83" s="179"/>
    </row>
    <row r="84" spans="1:10" s="41" customFormat="1" ht="30.75" customHeight="1">
      <c r="A84" s="143" t="s">
        <v>97</v>
      </c>
      <c r="B84" s="142" t="s">
        <v>98</v>
      </c>
      <c r="C84" s="241">
        <v>100000</v>
      </c>
      <c r="D84" s="241"/>
      <c r="E84" s="161"/>
      <c r="F84" s="209">
        <f>E84/C84*100</f>
        <v>0</v>
      </c>
      <c r="G84" s="290"/>
      <c r="H84" s="282"/>
      <c r="I84" s="112"/>
      <c r="J84" s="112"/>
    </row>
    <row r="85" spans="1:10" s="56" customFormat="1" ht="30" customHeight="1">
      <c r="A85" s="140"/>
      <c r="B85" s="141" t="s">
        <v>22</v>
      </c>
      <c r="C85" s="168">
        <f>C84</f>
        <v>100000</v>
      </c>
      <c r="D85" s="168">
        <f>D84</f>
        <v>0</v>
      </c>
      <c r="E85" s="168">
        <f>E84</f>
        <v>0</v>
      </c>
      <c r="F85" s="168">
        <f>E85/C85*100</f>
        <v>0</v>
      </c>
      <c r="G85" s="291"/>
      <c r="H85" s="283"/>
      <c r="I85" s="180"/>
      <c r="J85" s="180"/>
    </row>
    <row r="86" spans="1:10" s="32" customFormat="1" ht="30" customHeight="1">
      <c r="A86" s="115"/>
      <c r="B86" s="33" t="s">
        <v>36</v>
      </c>
      <c r="C86" s="153"/>
      <c r="D86" s="153"/>
      <c r="E86" s="153"/>
      <c r="F86" s="76"/>
      <c r="G86" s="292"/>
      <c r="H86" s="284"/>
      <c r="I86" s="181"/>
      <c r="J86" s="181"/>
    </row>
    <row r="87" spans="1:10" s="12" customFormat="1" ht="30" customHeight="1">
      <c r="A87" s="149">
        <v>602000</v>
      </c>
      <c r="B87" s="34" t="s">
        <v>37</v>
      </c>
      <c r="C87" s="240">
        <f>C88-C89+C90+C91</f>
        <v>-875314</v>
      </c>
      <c r="D87" s="240">
        <f>D88-D89+D90+D91</f>
        <v>-2640714</v>
      </c>
      <c r="E87" s="240">
        <f>E88-E89+E90+E91</f>
        <v>-2563295.9800000004</v>
      </c>
      <c r="F87" s="77"/>
      <c r="G87" s="293"/>
      <c r="H87" s="274"/>
      <c r="I87" s="177"/>
      <c r="J87" s="177"/>
    </row>
    <row r="88" spans="1:10" s="12" customFormat="1" ht="27" customHeight="1">
      <c r="A88" s="149">
        <v>602100</v>
      </c>
      <c r="B88" s="34" t="s">
        <v>40</v>
      </c>
      <c r="C88" s="238">
        <v>3684208</v>
      </c>
      <c r="D88" s="238">
        <v>1767508</v>
      </c>
      <c r="E88" s="237">
        <v>3927222.75</v>
      </c>
      <c r="F88" s="154"/>
      <c r="G88" s="292"/>
      <c r="H88" s="274"/>
      <c r="I88" s="177"/>
      <c r="J88" s="177"/>
    </row>
    <row r="89" spans="1:10" s="12" customFormat="1" ht="30.75" customHeight="1">
      <c r="A89" s="149">
        <v>602200</v>
      </c>
      <c r="B89" s="34" t="s">
        <v>11</v>
      </c>
      <c r="C89" s="77"/>
      <c r="D89" s="77"/>
      <c r="E89" s="237">
        <v>6367668.73</v>
      </c>
      <c r="F89" s="155"/>
      <c r="G89" s="292"/>
      <c r="H89" s="274"/>
      <c r="I89" s="177"/>
      <c r="J89" s="177"/>
    </row>
    <row r="90" spans="1:10" s="12" customFormat="1" ht="24.75" customHeight="1">
      <c r="A90" s="149">
        <v>602304</v>
      </c>
      <c r="B90" s="91" t="s">
        <v>46</v>
      </c>
      <c r="C90" s="216"/>
      <c r="D90" s="237">
        <v>50000</v>
      </c>
      <c r="E90" s="237"/>
      <c r="F90" s="77"/>
      <c r="G90" s="292"/>
      <c r="H90" s="274"/>
      <c r="I90" s="177"/>
      <c r="J90" s="177"/>
    </row>
    <row r="91" spans="1:10" s="12" customFormat="1" ht="38.25" customHeight="1">
      <c r="A91" s="149">
        <v>602400</v>
      </c>
      <c r="B91" s="116" t="s">
        <v>15</v>
      </c>
      <c r="C91" s="238">
        <v>-4559522</v>
      </c>
      <c r="D91" s="238">
        <v>-4458222</v>
      </c>
      <c r="E91" s="229">
        <v>-122850</v>
      </c>
      <c r="F91" s="154"/>
      <c r="G91" s="292"/>
      <c r="H91" s="274"/>
      <c r="I91" s="177"/>
      <c r="J91" s="177"/>
    </row>
    <row r="92" spans="1:10" s="12" customFormat="1" ht="30" customHeight="1" thickBot="1">
      <c r="A92" s="150">
        <v>603000</v>
      </c>
      <c r="B92" s="117" t="s">
        <v>30</v>
      </c>
      <c r="C92" s="156"/>
      <c r="D92" s="239">
        <v>11483710</v>
      </c>
      <c r="E92" s="239"/>
      <c r="F92" s="77"/>
      <c r="G92" s="294"/>
      <c r="H92" s="274"/>
      <c r="I92" s="177"/>
      <c r="J92" s="177"/>
    </row>
    <row r="93" spans="1:10" s="12" customFormat="1" ht="30" customHeight="1" thickBot="1">
      <c r="A93" s="37"/>
      <c r="B93" s="44" t="s">
        <v>38</v>
      </c>
      <c r="C93" s="248">
        <f>C87+C92</f>
        <v>-875314</v>
      </c>
      <c r="D93" s="248">
        <f>D87+D92</f>
        <v>8842996</v>
      </c>
      <c r="E93" s="248">
        <f>E87+E92</f>
        <v>-2563295.9800000004</v>
      </c>
      <c r="F93" s="77"/>
      <c r="G93" s="294"/>
      <c r="H93" s="274"/>
      <c r="I93" s="177"/>
      <c r="J93" s="177"/>
    </row>
    <row r="94" spans="1:7" s="7" customFormat="1" ht="15.75" customHeight="1">
      <c r="A94" s="17"/>
      <c r="B94" s="41"/>
      <c r="F94" s="59"/>
      <c r="G94" s="60"/>
    </row>
    <row r="95" spans="1:7" s="7" customFormat="1" ht="15.75" customHeight="1">
      <c r="A95" s="146"/>
      <c r="B95" s="53" t="s">
        <v>42</v>
      </c>
      <c r="C95" s="45">
        <f>+C51-C82-C85+C93</f>
        <v>0</v>
      </c>
      <c r="D95" s="45">
        <f>+D51-D82-D85+D93</f>
        <v>0</v>
      </c>
      <c r="E95" s="45">
        <f>+E51-E82-E85+E93</f>
        <v>3.725290298461914E-09</v>
      </c>
      <c r="F95" s="59"/>
      <c r="G95" s="60"/>
    </row>
    <row r="96" spans="1:7" s="7" customFormat="1" ht="15.75" customHeight="1">
      <c r="A96" s="18"/>
      <c r="B96" s="41"/>
      <c r="F96" s="59"/>
      <c r="G96" s="60"/>
    </row>
    <row r="97" spans="1:7" s="7" customFormat="1" ht="15.75" customHeight="1">
      <c r="A97" s="18"/>
      <c r="B97" s="41"/>
      <c r="F97" s="59"/>
      <c r="G97" s="60"/>
    </row>
    <row r="98" spans="1:7" s="16" customFormat="1" ht="18.75" customHeight="1">
      <c r="A98" s="19"/>
      <c r="B98" s="43" t="s">
        <v>74</v>
      </c>
      <c r="C98" s="15"/>
      <c r="D98" s="15"/>
      <c r="E98" s="15"/>
      <c r="F98" s="61"/>
      <c r="G98" s="62"/>
    </row>
    <row r="99" spans="1:7" s="13" customFormat="1" ht="15.75" customHeight="1">
      <c r="A99" s="20"/>
      <c r="B99" s="41"/>
      <c r="C99" s="4"/>
      <c r="D99" s="4"/>
      <c r="E99" s="4"/>
      <c r="F99" s="63"/>
      <c r="G99" s="64"/>
    </row>
    <row r="100" spans="1:7" s="13" customFormat="1" ht="15.75" customHeight="1">
      <c r="A100" s="20"/>
      <c r="B100" s="41"/>
      <c r="C100" s="4"/>
      <c r="D100" s="4"/>
      <c r="E100" s="4"/>
      <c r="F100" s="63"/>
      <c r="G100" s="64"/>
    </row>
    <row r="101" spans="1:7" s="13" customFormat="1" ht="15.75" customHeight="1">
      <c r="A101" s="20"/>
      <c r="B101" s="41"/>
      <c r="C101" s="4"/>
      <c r="D101" s="4"/>
      <c r="E101" s="4"/>
      <c r="F101" s="65"/>
      <c r="G101" s="64"/>
    </row>
    <row r="102" spans="1:7" s="13" customFormat="1" ht="15.75" customHeight="1">
      <c r="A102" s="20"/>
      <c r="B102" s="41"/>
      <c r="C102" s="4"/>
      <c r="D102" s="4"/>
      <c r="E102" s="4"/>
      <c r="F102" s="63"/>
      <c r="G102" s="64"/>
    </row>
    <row r="103" spans="1:7" s="13" customFormat="1" ht="15.75" customHeight="1">
      <c r="A103" s="20"/>
      <c r="B103" s="41"/>
      <c r="C103" s="4"/>
      <c r="D103" s="4"/>
      <c r="E103" s="4"/>
      <c r="F103" s="63"/>
      <c r="G103" s="64"/>
    </row>
    <row r="104" spans="1:7" s="13" customFormat="1" ht="15.75" customHeight="1">
      <c r="A104" s="20"/>
      <c r="B104" s="41"/>
      <c r="C104" s="4"/>
      <c r="D104" s="4"/>
      <c r="E104" s="4"/>
      <c r="F104" s="63"/>
      <c r="G104" s="64"/>
    </row>
    <row r="105" spans="1:7" s="13" customFormat="1" ht="15.75" customHeight="1">
      <c r="A105" s="20"/>
      <c r="B105" s="41"/>
      <c r="C105" s="4"/>
      <c r="D105" s="4"/>
      <c r="E105" s="4"/>
      <c r="F105" s="63"/>
      <c r="G105" s="64"/>
    </row>
    <row r="106" spans="1:7" s="13" customFormat="1" ht="15.75" customHeight="1">
      <c r="A106" s="20"/>
      <c r="B106" s="41"/>
      <c r="C106" s="4"/>
      <c r="D106" s="4"/>
      <c r="E106" s="4"/>
      <c r="F106" s="63"/>
      <c r="G106" s="64"/>
    </row>
    <row r="107" spans="1:7" s="14" customFormat="1" ht="27">
      <c r="A107" s="21"/>
      <c r="B107" s="42"/>
      <c r="C107" s="3"/>
      <c r="D107" s="3"/>
      <c r="E107" s="50"/>
      <c r="F107" s="66"/>
      <c r="G107" s="67"/>
    </row>
    <row r="108" spans="1:7" s="14" customFormat="1" ht="27">
      <c r="A108" s="21"/>
      <c r="B108" s="42"/>
      <c r="C108" s="3"/>
      <c r="D108" s="3"/>
      <c r="E108" s="50"/>
      <c r="F108" s="66"/>
      <c r="G108" s="67"/>
    </row>
    <row r="109" spans="1:7" s="14" customFormat="1" ht="27">
      <c r="A109" s="21"/>
      <c r="B109" s="42"/>
      <c r="C109" s="3"/>
      <c r="D109" s="3"/>
      <c r="E109" s="50"/>
      <c r="F109" s="66"/>
      <c r="G109" s="67"/>
    </row>
    <row r="110" spans="1:7" s="14" customFormat="1" ht="27">
      <c r="A110" s="21"/>
      <c r="B110" s="42"/>
      <c r="C110" s="3"/>
      <c r="D110" s="3"/>
      <c r="E110" s="50"/>
      <c r="F110" s="66"/>
      <c r="G110" s="67"/>
    </row>
    <row r="111" spans="1:7" s="14" customFormat="1" ht="27">
      <c r="A111" s="21"/>
      <c r="B111" s="42"/>
      <c r="C111" s="3"/>
      <c r="D111" s="3"/>
      <c r="E111" s="50"/>
      <c r="F111" s="66"/>
      <c r="G111" s="67"/>
    </row>
    <row r="112" spans="1:7" s="14" customFormat="1" ht="27">
      <c r="A112" s="21"/>
      <c r="B112" s="42"/>
      <c r="C112" s="3"/>
      <c r="D112" s="3"/>
      <c r="E112" s="50"/>
      <c r="F112" s="66"/>
      <c r="G112" s="67"/>
    </row>
    <row r="113" spans="1:7" s="14" customFormat="1" ht="27">
      <c r="A113" s="21"/>
      <c r="B113" s="42"/>
      <c r="C113" s="3"/>
      <c r="D113" s="3"/>
      <c r="E113" s="50"/>
      <c r="F113" s="66"/>
      <c r="G113" s="67"/>
    </row>
    <row r="114" spans="1:7" s="14" customFormat="1" ht="27">
      <c r="A114" s="21"/>
      <c r="B114" s="42"/>
      <c r="C114" s="3"/>
      <c r="D114" s="3"/>
      <c r="E114" s="50"/>
      <c r="F114" s="66"/>
      <c r="G114" s="67"/>
    </row>
    <row r="115" spans="1:7" s="14" customFormat="1" ht="27">
      <c r="A115" s="21"/>
      <c r="B115" s="42"/>
      <c r="C115" s="3"/>
      <c r="D115" s="3"/>
      <c r="E115" s="50"/>
      <c r="F115" s="66"/>
      <c r="G115" s="67"/>
    </row>
    <row r="116" spans="1:7" s="14" customFormat="1" ht="27">
      <c r="A116" s="21"/>
      <c r="B116" s="42"/>
      <c r="C116" s="3"/>
      <c r="D116" s="3"/>
      <c r="E116" s="50"/>
      <c r="F116" s="66"/>
      <c r="G116" s="67"/>
    </row>
    <row r="117" spans="1:7" s="14" customFormat="1" ht="27">
      <c r="A117" s="21"/>
      <c r="B117" s="42"/>
      <c r="C117" s="3"/>
      <c r="D117" s="3"/>
      <c r="E117" s="50"/>
      <c r="F117" s="66"/>
      <c r="G117" s="67"/>
    </row>
    <row r="118" spans="1:7" s="14" customFormat="1" ht="27">
      <c r="A118" s="21"/>
      <c r="B118" s="42"/>
      <c r="C118" s="3"/>
      <c r="D118" s="3"/>
      <c r="E118" s="50"/>
      <c r="F118" s="66"/>
      <c r="G118" s="67"/>
    </row>
    <row r="119" spans="1:7" s="14" customFormat="1" ht="27">
      <c r="A119" s="21"/>
      <c r="B119" s="42"/>
      <c r="C119" s="3"/>
      <c r="D119" s="3"/>
      <c r="E119" s="50"/>
      <c r="F119" s="66"/>
      <c r="G119" s="67"/>
    </row>
    <row r="120" spans="1:7" s="14" customFormat="1" ht="27">
      <c r="A120" s="21"/>
      <c r="B120" s="42"/>
      <c r="C120" s="3"/>
      <c r="D120" s="3"/>
      <c r="E120" s="50"/>
      <c r="F120" s="66"/>
      <c r="G120" s="67"/>
    </row>
    <row r="121" spans="1:7" s="14" customFormat="1" ht="27">
      <c r="A121" s="21"/>
      <c r="B121" s="42"/>
      <c r="C121" s="3"/>
      <c r="D121" s="3"/>
      <c r="E121" s="50"/>
      <c r="F121" s="66"/>
      <c r="G121" s="67"/>
    </row>
    <row r="122" spans="1:7" s="14" customFormat="1" ht="27">
      <c r="A122" s="21"/>
      <c r="B122" s="42"/>
      <c r="C122" s="3"/>
      <c r="D122" s="3"/>
      <c r="E122" s="50"/>
      <c r="F122" s="66"/>
      <c r="G122" s="67"/>
    </row>
    <row r="123" spans="1:7" s="14" customFormat="1" ht="27">
      <c r="A123" s="21"/>
      <c r="B123" s="42"/>
      <c r="C123" s="3"/>
      <c r="D123" s="3"/>
      <c r="E123" s="50"/>
      <c r="F123" s="66"/>
      <c r="G123" s="67"/>
    </row>
    <row r="124" spans="1:7" s="14" customFormat="1" ht="27">
      <c r="A124" s="21"/>
      <c r="B124" s="42"/>
      <c r="C124" s="3"/>
      <c r="D124" s="3"/>
      <c r="E124" s="50"/>
      <c r="F124" s="66"/>
      <c r="G124" s="67"/>
    </row>
    <row r="125" spans="1:7" s="14" customFormat="1" ht="27">
      <c r="A125" s="21"/>
      <c r="B125" s="42"/>
      <c r="C125" s="3"/>
      <c r="D125" s="3"/>
      <c r="E125" s="50"/>
      <c r="F125" s="66"/>
      <c r="G125" s="67"/>
    </row>
    <row r="126" spans="1:7" s="14" customFormat="1" ht="27">
      <c r="A126" s="21"/>
      <c r="B126" s="42"/>
      <c r="C126" s="3"/>
      <c r="D126" s="3"/>
      <c r="E126" s="50"/>
      <c r="F126" s="66"/>
      <c r="G126" s="67"/>
    </row>
    <row r="127" spans="1:7" s="14" customFormat="1" ht="27">
      <c r="A127" s="21"/>
      <c r="B127" s="42"/>
      <c r="C127" s="3"/>
      <c r="D127" s="3"/>
      <c r="E127" s="50"/>
      <c r="F127" s="66"/>
      <c r="G127" s="67"/>
    </row>
    <row r="128" spans="1:7" s="14" customFormat="1" ht="27">
      <c r="A128" s="21"/>
      <c r="B128" s="42"/>
      <c r="C128" s="3"/>
      <c r="D128" s="3"/>
      <c r="E128" s="50"/>
      <c r="F128" s="66"/>
      <c r="G128" s="67"/>
    </row>
    <row r="129" spans="1:7" s="14" customFormat="1" ht="27">
      <c r="A129" s="21"/>
      <c r="B129" s="42"/>
      <c r="C129" s="3"/>
      <c r="D129" s="3"/>
      <c r="E129" s="50"/>
      <c r="F129" s="66"/>
      <c r="G129" s="67"/>
    </row>
    <row r="130" spans="1:7" s="14" customFormat="1" ht="27">
      <c r="A130" s="21"/>
      <c r="B130" s="42"/>
      <c r="C130" s="3"/>
      <c r="D130" s="3"/>
      <c r="E130" s="50"/>
      <c r="F130" s="66"/>
      <c r="G130" s="67"/>
    </row>
    <row r="131" spans="1:7" s="14" customFormat="1" ht="27">
      <c r="A131" s="21"/>
      <c r="B131" s="42"/>
      <c r="C131" s="3"/>
      <c r="D131" s="3"/>
      <c r="E131" s="50"/>
      <c r="F131" s="66"/>
      <c r="G131" s="67"/>
    </row>
    <row r="132" spans="1:7" s="14" customFormat="1" ht="27">
      <c r="A132" s="21"/>
      <c r="B132" s="42"/>
      <c r="C132" s="3"/>
      <c r="D132" s="3"/>
      <c r="E132" s="50"/>
      <c r="F132" s="66"/>
      <c r="G132" s="67"/>
    </row>
    <row r="133" spans="1:7" s="14" customFormat="1" ht="27">
      <c r="A133" s="21"/>
      <c r="B133" s="42"/>
      <c r="C133" s="3"/>
      <c r="D133" s="3"/>
      <c r="E133" s="50"/>
      <c r="F133" s="66"/>
      <c r="G133" s="67"/>
    </row>
    <row r="134" spans="1:7" s="14" customFormat="1" ht="27">
      <c r="A134" s="21"/>
      <c r="B134" s="42"/>
      <c r="C134" s="3"/>
      <c r="D134" s="3"/>
      <c r="E134" s="50"/>
      <c r="F134" s="66"/>
      <c r="G134" s="67"/>
    </row>
    <row r="135" spans="1:7" s="14" customFormat="1" ht="27">
      <c r="A135" s="21"/>
      <c r="B135" s="42"/>
      <c r="C135" s="3"/>
      <c r="D135" s="3"/>
      <c r="E135" s="50"/>
      <c r="F135" s="66"/>
      <c r="G135" s="67"/>
    </row>
    <row r="136" spans="1:7" s="14" customFormat="1" ht="27">
      <c r="A136" s="21"/>
      <c r="B136" s="42"/>
      <c r="C136" s="3"/>
      <c r="D136" s="3"/>
      <c r="E136" s="50"/>
      <c r="F136" s="66"/>
      <c r="G136" s="67"/>
    </row>
    <row r="137" spans="1:7" s="14" customFormat="1" ht="27">
      <c r="A137" s="21"/>
      <c r="B137" s="42"/>
      <c r="C137" s="3"/>
      <c r="D137" s="3"/>
      <c r="E137" s="50"/>
      <c r="F137" s="66"/>
      <c r="G137" s="67"/>
    </row>
    <row r="138" spans="1:7" s="14" customFormat="1" ht="27">
      <c r="A138" s="21"/>
      <c r="B138" s="42"/>
      <c r="C138" s="3"/>
      <c r="D138" s="3"/>
      <c r="E138" s="50"/>
      <c r="F138" s="66"/>
      <c r="G138" s="67"/>
    </row>
    <row r="139" spans="1:7" s="14" customFormat="1" ht="27">
      <c r="A139" s="21"/>
      <c r="B139" s="42"/>
      <c r="C139" s="3"/>
      <c r="D139" s="3"/>
      <c r="E139" s="50"/>
      <c r="F139" s="66"/>
      <c r="G139" s="67"/>
    </row>
    <row r="140" spans="1:7" s="14" customFormat="1" ht="27">
      <c r="A140" s="21"/>
      <c r="B140" s="42"/>
      <c r="C140" s="3"/>
      <c r="D140" s="3"/>
      <c r="E140" s="50"/>
      <c r="F140" s="66"/>
      <c r="G140" s="67"/>
    </row>
    <row r="141" spans="1:7" s="14" customFormat="1" ht="27">
      <c r="A141" s="21"/>
      <c r="B141" s="42"/>
      <c r="C141" s="3"/>
      <c r="D141" s="3"/>
      <c r="E141" s="50"/>
      <c r="F141" s="66"/>
      <c r="G141" s="67"/>
    </row>
    <row r="142" spans="1:7" s="14" customFormat="1" ht="27">
      <c r="A142" s="21"/>
      <c r="B142" s="42"/>
      <c r="C142" s="3"/>
      <c r="D142" s="3"/>
      <c r="E142" s="50"/>
      <c r="F142" s="66"/>
      <c r="G142" s="67"/>
    </row>
    <row r="143" spans="1:7" s="14" customFormat="1" ht="27">
      <c r="A143" s="21"/>
      <c r="B143" s="42"/>
      <c r="C143" s="3"/>
      <c r="D143" s="3"/>
      <c r="E143" s="50"/>
      <c r="F143" s="66"/>
      <c r="G143" s="67"/>
    </row>
    <row r="144" spans="1:7" s="14" customFormat="1" ht="27">
      <c r="A144" s="21"/>
      <c r="B144" s="42"/>
      <c r="C144" s="3"/>
      <c r="D144" s="3"/>
      <c r="E144" s="50"/>
      <c r="F144" s="66"/>
      <c r="G144" s="67"/>
    </row>
    <row r="145" spans="1:7" s="14" customFormat="1" ht="27">
      <c r="A145" s="21"/>
      <c r="B145" s="42"/>
      <c r="C145" s="3"/>
      <c r="D145" s="3"/>
      <c r="E145" s="50"/>
      <c r="F145" s="66"/>
      <c r="G145" s="67"/>
    </row>
    <row r="146" spans="1:7" s="14" customFormat="1" ht="27">
      <c r="A146" s="21"/>
      <c r="B146" s="42"/>
      <c r="C146" s="3"/>
      <c r="D146" s="3"/>
      <c r="E146" s="50"/>
      <c r="F146" s="66"/>
      <c r="G146" s="67"/>
    </row>
    <row r="147" spans="1:7" s="14" customFormat="1" ht="27">
      <c r="A147" s="21"/>
      <c r="B147" s="42"/>
      <c r="C147" s="3"/>
      <c r="D147" s="3"/>
      <c r="E147" s="50"/>
      <c r="F147" s="66"/>
      <c r="G147" s="67"/>
    </row>
    <row r="148" spans="1:7" s="14" customFormat="1" ht="27">
      <c r="A148" s="21"/>
      <c r="B148" s="42"/>
      <c r="C148" s="3"/>
      <c r="D148" s="3"/>
      <c r="E148" s="50"/>
      <c r="F148" s="66"/>
      <c r="G148" s="67"/>
    </row>
    <row r="149" spans="1:7" s="14" customFormat="1" ht="27">
      <c r="A149" s="21"/>
      <c r="B149" s="42"/>
      <c r="C149" s="3"/>
      <c r="D149" s="3"/>
      <c r="E149" s="50"/>
      <c r="F149" s="66"/>
      <c r="G149" s="67"/>
    </row>
    <row r="150" spans="1:7" s="14" customFormat="1" ht="27">
      <c r="A150" s="2"/>
      <c r="B150" s="42"/>
      <c r="C150" s="3"/>
      <c r="D150" s="3"/>
      <c r="E150" s="50"/>
      <c r="F150" s="66"/>
      <c r="G150" s="67"/>
    </row>
    <row r="151" spans="1:7" s="14" customFormat="1" ht="27">
      <c r="A151" s="2"/>
      <c r="B151" s="42"/>
      <c r="C151" s="3"/>
      <c r="D151" s="3"/>
      <c r="E151" s="50"/>
      <c r="F151" s="66"/>
      <c r="G151" s="67"/>
    </row>
    <row r="152" spans="1:7" s="14" customFormat="1" ht="27">
      <c r="A152" s="2"/>
      <c r="B152" s="42"/>
      <c r="C152" s="3"/>
      <c r="D152" s="3"/>
      <c r="E152" s="50"/>
      <c r="F152" s="66"/>
      <c r="G152" s="67"/>
    </row>
    <row r="153" spans="1:7" s="14" customFormat="1" ht="27">
      <c r="A153" s="2"/>
      <c r="B153" s="42"/>
      <c r="C153" s="3"/>
      <c r="D153" s="3"/>
      <c r="E153" s="50"/>
      <c r="F153" s="66"/>
      <c r="G153" s="67"/>
    </row>
    <row r="154" spans="1:7" s="14" customFormat="1" ht="27">
      <c r="A154" s="2"/>
      <c r="B154" s="42"/>
      <c r="C154" s="3"/>
      <c r="D154" s="3"/>
      <c r="E154" s="50"/>
      <c r="F154" s="66"/>
      <c r="G154" s="67"/>
    </row>
    <row r="155" spans="1:7" s="14" customFormat="1" ht="27">
      <c r="A155" s="2"/>
      <c r="B155" s="42"/>
      <c r="C155" s="3"/>
      <c r="D155" s="3"/>
      <c r="E155" s="50"/>
      <c r="F155" s="66"/>
      <c r="G155" s="67"/>
    </row>
    <row r="156" spans="1:7" s="14" customFormat="1" ht="27">
      <c r="A156" s="2"/>
      <c r="B156" s="42"/>
      <c r="C156" s="3"/>
      <c r="D156" s="3"/>
      <c r="E156" s="50"/>
      <c r="F156" s="66"/>
      <c r="G156" s="67"/>
    </row>
    <row r="157" spans="1:7" s="14" customFormat="1" ht="27">
      <c r="A157" s="2"/>
      <c r="B157" s="42"/>
      <c r="C157" s="3"/>
      <c r="D157" s="3"/>
      <c r="E157" s="50"/>
      <c r="F157" s="66"/>
      <c r="G157" s="67"/>
    </row>
    <row r="158" spans="1:7" s="14" customFormat="1" ht="27">
      <c r="A158" s="2"/>
      <c r="B158" s="42"/>
      <c r="C158" s="3"/>
      <c r="D158" s="3"/>
      <c r="E158" s="50"/>
      <c r="F158" s="66"/>
      <c r="G158" s="67"/>
    </row>
    <row r="159" spans="1:7" s="14" customFormat="1" ht="27">
      <c r="A159" s="2"/>
      <c r="B159" s="42"/>
      <c r="C159" s="3"/>
      <c r="D159" s="3"/>
      <c r="E159" s="50"/>
      <c r="F159" s="66"/>
      <c r="G159" s="67"/>
    </row>
    <row r="160" spans="1:7" s="14" customFormat="1" ht="27">
      <c r="A160" s="2"/>
      <c r="B160" s="42"/>
      <c r="C160" s="3"/>
      <c r="D160" s="3"/>
      <c r="E160" s="50"/>
      <c r="F160" s="66"/>
      <c r="G160" s="67"/>
    </row>
    <row r="161" spans="1:7" s="14" customFormat="1" ht="27">
      <c r="A161" s="2"/>
      <c r="B161" s="42"/>
      <c r="C161" s="3"/>
      <c r="D161" s="3"/>
      <c r="E161" s="50"/>
      <c r="F161" s="66"/>
      <c r="G161" s="67"/>
    </row>
    <row r="162" spans="1:7" s="14" customFormat="1" ht="27">
      <c r="A162" s="2"/>
      <c r="B162" s="42"/>
      <c r="C162" s="3"/>
      <c r="D162" s="3"/>
      <c r="E162" s="50"/>
      <c r="F162" s="66"/>
      <c r="G162" s="67"/>
    </row>
    <row r="163" spans="1:7" s="14" customFormat="1" ht="27">
      <c r="A163" s="2"/>
      <c r="B163" s="42"/>
      <c r="C163" s="3"/>
      <c r="D163" s="3"/>
      <c r="E163" s="50"/>
      <c r="F163" s="66"/>
      <c r="G163" s="67"/>
    </row>
    <row r="164" spans="1:7" s="14" customFormat="1" ht="27">
      <c r="A164" s="2"/>
      <c r="B164" s="42"/>
      <c r="C164" s="3"/>
      <c r="D164" s="3"/>
      <c r="E164" s="50"/>
      <c r="F164" s="66"/>
      <c r="G164" s="67"/>
    </row>
    <row r="165" spans="1:7" s="14" customFormat="1" ht="27">
      <c r="A165" s="2"/>
      <c r="B165" s="42"/>
      <c r="C165" s="3"/>
      <c r="D165" s="3"/>
      <c r="E165" s="50"/>
      <c r="F165" s="66"/>
      <c r="G165" s="67"/>
    </row>
    <row r="166" spans="1:7" s="14" customFormat="1" ht="27">
      <c r="A166" s="2"/>
      <c r="B166" s="42"/>
      <c r="C166" s="3"/>
      <c r="D166" s="3"/>
      <c r="E166" s="50"/>
      <c r="F166" s="66"/>
      <c r="G166" s="67"/>
    </row>
    <row r="167" spans="1:7" s="14" customFormat="1" ht="27">
      <c r="A167" s="2"/>
      <c r="B167" s="42"/>
      <c r="C167" s="3"/>
      <c r="D167" s="3"/>
      <c r="E167" s="50"/>
      <c r="F167" s="66"/>
      <c r="G167" s="67"/>
    </row>
    <row r="168" spans="1:7" s="14" customFormat="1" ht="27">
      <c r="A168" s="2"/>
      <c r="B168" s="42"/>
      <c r="C168" s="3"/>
      <c r="D168" s="3"/>
      <c r="E168" s="50"/>
      <c r="F168" s="66"/>
      <c r="G168" s="67"/>
    </row>
    <row r="169" spans="1:7" s="14" customFormat="1" ht="27">
      <c r="A169" s="2"/>
      <c r="B169" s="42"/>
      <c r="C169" s="3"/>
      <c r="D169" s="3"/>
      <c r="E169" s="50"/>
      <c r="F169" s="66"/>
      <c r="G169" s="67"/>
    </row>
    <row r="170" spans="1:7" s="14" customFormat="1" ht="27">
      <c r="A170" s="2"/>
      <c r="B170" s="42"/>
      <c r="C170" s="3"/>
      <c r="D170" s="3"/>
      <c r="E170" s="50"/>
      <c r="F170" s="66"/>
      <c r="G170" s="67"/>
    </row>
    <row r="171" spans="1:7" s="14" customFormat="1" ht="27">
      <c r="A171" s="2"/>
      <c r="B171" s="42"/>
      <c r="C171" s="3"/>
      <c r="D171" s="3"/>
      <c r="E171" s="50"/>
      <c r="F171" s="66"/>
      <c r="G171" s="67"/>
    </row>
    <row r="172" spans="1:7" s="14" customFormat="1" ht="27">
      <c r="A172" s="2"/>
      <c r="B172" s="42"/>
      <c r="C172" s="3"/>
      <c r="D172" s="3"/>
      <c r="E172" s="50"/>
      <c r="F172" s="66"/>
      <c r="G172" s="67"/>
    </row>
    <row r="173" spans="1:7" s="14" customFormat="1" ht="27">
      <c r="A173" s="2"/>
      <c r="B173" s="42"/>
      <c r="C173" s="3"/>
      <c r="D173" s="3"/>
      <c r="E173" s="50"/>
      <c r="F173" s="66"/>
      <c r="G173" s="67"/>
    </row>
    <row r="174" spans="1:7" s="14" customFormat="1" ht="27">
      <c r="A174" s="2"/>
      <c r="B174" s="42"/>
      <c r="C174" s="3"/>
      <c r="D174" s="3"/>
      <c r="E174" s="50"/>
      <c r="F174" s="66"/>
      <c r="G174" s="67"/>
    </row>
    <row r="175" spans="1:7" s="14" customFormat="1" ht="27">
      <c r="A175" s="2"/>
      <c r="B175" s="42"/>
      <c r="C175" s="3"/>
      <c r="D175" s="3"/>
      <c r="E175" s="50"/>
      <c r="F175" s="66"/>
      <c r="G175" s="67"/>
    </row>
    <row r="176" spans="1:7" s="14" customFormat="1" ht="27">
      <c r="A176" s="2"/>
      <c r="B176" s="42"/>
      <c r="C176" s="3"/>
      <c r="D176" s="3"/>
      <c r="E176" s="50"/>
      <c r="F176" s="66"/>
      <c r="G176" s="67"/>
    </row>
    <row r="177" spans="1:7" s="14" customFormat="1" ht="27">
      <c r="A177" s="2"/>
      <c r="B177" s="42"/>
      <c r="C177" s="3"/>
      <c r="D177" s="3"/>
      <c r="E177" s="50"/>
      <c r="F177" s="66"/>
      <c r="G177" s="67"/>
    </row>
    <row r="178" spans="1:7" s="14" customFormat="1" ht="27">
      <c r="A178" s="2"/>
      <c r="B178" s="42"/>
      <c r="C178" s="3"/>
      <c r="D178" s="3"/>
      <c r="E178" s="50"/>
      <c r="F178" s="66"/>
      <c r="G178" s="67"/>
    </row>
    <row r="179" spans="1:7" s="14" customFormat="1" ht="27">
      <c r="A179" s="2"/>
      <c r="B179" s="42"/>
      <c r="C179" s="3"/>
      <c r="D179" s="3"/>
      <c r="E179" s="50"/>
      <c r="F179" s="66"/>
      <c r="G179" s="67"/>
    </row>
    <row r="180" spans="1:7" s="14" customFormat="1" ht="27">
      <c r="A180" s="2"/>
      <c r="B180" s="42"/>
      <c r="C180" s="3"/>
      <c r="D180" s="3"/>
      <c r="E180" s="50"/>
      <c r="F180" s="66"/>
      <c r="G180" s="67"/>
    </row>
    <row r="181" spans="1:7" s="14" customFormat="1" ht="27">
      <c r="A181" s="2"/>
      <c r="B181" s="42"/>
      <c r="C181" s="3"/>
      <c r="D181" s="3"/>
      <c r="E181" s="50"/>
      <c r="F181" s="66"/>
      <c r="G181" s="67"/>
    </row>
    <row r="182" spans="1:7" s="14" customFormat="1" ht="27">
      <c r="A182" s="2"/>
      <c r="B182" s="42"/>
      <c r="C182" s="3"/>
      <c r="D182" s="3"/>
      <c r="E182" s="50"/>
      <c r="F182" s="66"/>
      <c r="G182" s="67"/>
    </row>
    <row r="183" spans="1:7" s="14" customFormat="1" ht="27">
      <c r="A183" s="2"/>
      <c r="B183" s="42"/>
      <c r="C183" s="3"/>
      <c r="D183" s="3"/>
      <c r="E183" s="50"/>
      <c r="F183" s="66"/>
      <c r="G183" s="67"/>
    </row>
    <row r="184" spans="1:7" s="14" customFormat="1" ht="27">
      <c r="A184" s="2"/>
      <c r="B184" s="42"/>
      <c r="C184" s="3"/>
      <c r="D184" s="3"/>
      <c r="E184" s="50"/>
      <c r="F184" s="66"/>
      <c r="G184" s="67"/>
    </row>
    <row r="185" spans="1:7" s="14" customFormat="1" ht="27">
      <c r="A185" s="2"/>
      <c r="B185" s="42"/>
      <c r="C185" s="3"/>
      <c r="D185" s="3"/>
      <c r="E185" s="50"/>
      <c r="F185" s="66"/>
      <c r="G185" s="67"/>
    </row>
    <row r="186" spans="1:7" s="14" customFormat="1" ht="27">
      <c r="A186" s="2"/>
      <c r="B186" s="42"/>
      <c r="C186" s="3"/>
      <c r="D186" s="3"/>
      <c r="E186" s="50"/>
      <c r="F186" s="66"/>
      <c r="G186" s="67"/>
    </row>
    <row r="187" spans="1:7" s="14" customFormat="1" ht="27">
      <c r="A187" s="2"/>
      <c r="B187" s="42"/>
      <c r="C187" s="3"/>
      <c r="D187" s="3"/>
      <c r="E187" s="50"/>
      <c r="F187" s="66"/>
      <c r="G187" s="67"/>
    </row>
    <row r="188" spans="1:7" s="14" customFormat="1" ht="27">
      <c r="A188" s="2"/>
      <c r="B188" s="42"/>
      <c r="C188" s="3"/>
      <c r="D188" s="3"/>
      <c r="E188" s="50"/>
      <c r="F188" s="66"/>
      <c r="G188" s="67"/>
    </row>
    <row r="189" spans="1:7" s="14" customFormat="1" ht="27">
      <c r="A189" s="2"/>
      <c r="B189" s="42"/>
      <c r="C189" s="3"/>
      <c r="D189" s="3"/>
      <c r="E189" s="50"/>
      <c r="F189" s="66"/>
      <c r="G189" s="67"/>
    </row>
    <row r="190" spans="1:7" s="14" customFormat="1" ht="27">
      <c r="A190" s="2"/>
      <c r="B190" s="42"/>
      <c r="C190" s="3"/>
      <c r="D190" s="3"/>
      <c r="E190" s="50"/>
      <c r="F190" s="66"/>
      <c r="G190" s="67"/>
    </row>
    <row r="191" spans="1:7" s="14" customFormat="1" ht="27">
      <c r="A191" s="2"/>
      <c r="B191" s="42"/>
      <c r="C191" s="3"/>
      <c r="D191" s="3"/>
      <c r="E191" s="50"/>
      <c r="F191" s="66"/>
      <c r="G191" s="67"/>
    </row>
    <row r="192" spans="1:7" s="14" customFormat="1" ht="27">
      <c r="A192" s="2"/>
      <c r="B192" s="42"/>
      <c r="C192" s="3"/>
      <c r="D192" s="3"/>
      <c r="E192" s="50"/>
      <c r="F192" s="66"/>
      <c r="G192" s="67"/>
    </row>
    <row r="193" spans="1:7" s="14" customFormat="1" ht="27">
      <c r="A193" s="2"/>
      <c r="B193" s="42"/>
      <c r="C193" s="3"/>
      <c r="D193" s="3"/>
      <c r="E193" s="50"/>
      <c r="F193" s="66"/>
      <c r="G193" s="67"/>
    </row>
    <row r="194" spans="1:7" s="14" customFormat="1" ht="27">
      <c r="A194" s="2"/>
      <c r="B194" s="42"/>
      <c r="C194" s="3"/>
      <c r="D194" s="3"/>
      <c r="E194" s="50"/>
      <c r="F194" s="66"/>
      <c r="G194" s="67"/>
    </row>
    <row r="195" spans="1:7" s="14" customFormat="1" ht="27">
      <c r="A195" s="2"/>
      <c r="B195" s="42"/>
      <c r="C195" s="3"/>
      <c r="D195" s="3"/>
      <c r="E195" s="50"/>
      <c r="F195" s="66"/>
      <c r="G195" s="67"/>
    </row>
    <row r="196" spans="1:7" s="14" customFormat="1" ht="27">
      <c r="A196" s="2"/>
      <c r="B196" s="42"/>
      <c r="C196" s="3"/>
      <c r="D196" s="3"/>
      <c r="E196" s="50"/>
      <c r="F196" s="66"/>
      <c r="G196" s="67"/>
    </row>
    <row r="197" spans="1:7" s="14" customFormat="1" ht="27">
      <c r="A197" s="2"/>
      <c r="B197" s="42"/>
      <c r="C197" s="3"/>
      <c r="D197" s="3"/>
      <c r="E197" s="50"/>
      <c r="F197" s="66"/>
      <c r="G197" s="67"/>
    </row>
    <row r="198" spans="1:7" s="14" customFormat="1" ht="27">
      <c r="A198" s="2"/>
      <c r="B198" s="42"/>
      <c r="C198" s="3"/>
      <c r="D198" s="3"/>
      <c r="E198" s="50"/>
      <c r="F198" s="66"/>
      <c r="G198" s="67"/>
    </row>
    <row r="199" spans="1:7" s="14" customFormat="1" ht="27">
      <c r="A199" s="2"/>
      <c r="B199" s="42"/>
      <c r="C199" s="3"/>
      <c r="D199" s="3"/>
      <c r="E199" s="50"/>
      <c r="F199" s="66"/>
      <c r="G199" s="67"/>
    </row>
    <row r="200" spans="1:7" s="14" customFormat="1" ht="27">
      <c r="A200" s="2"/>
      <c r="B200" s="42"/>
      <c r="C200" s="3"/>
      <c r="D200" s="3"/>
      <c r="E200" s="50"/>
      <c r="F200" s="66"/>
      <c r="G200" s="67"/>
    </row>
    <row r="201" spans="1:7" s="14" customFormat="1" ht="27">
      <c r="A201" s="2"/>
      <c r="B201" s="42"/>
      <c r="C201" s="3"/>
      <c r="D201" s="3"/>
      <c r="E201" s="50"/>
      <c r="F201" s="66"/>
      <c r="G201" s="67"/>
    </row>
    <row r="202" spans="1:7" s="14" customFormat="1" ht="27">
      <c r="A202" s="2"/>
      <c r="B202" s="42"/>
      <c r="C202" s="3"/>
      <c r="D202" s="3"/>
      <c r="E202" s="50"/>
      <c r="F202" s="66"/>
      <c r="G202" s="67"/>
    </row>
    <row r="203" spans="1:7" s="14" customFormat="1" ht="27">
      <c r="A203" s="2"/>
      <c r="B203" s="42"/>
      <c r="C203" s="3"/>
      <c r="D203" s="3"/>
      <c r="E203" s="50"/>
      <c r="F203" s="66"/>
      <c r="G203" s="67"/>
    </row>
    <row r="204" spans="1:7" s="14" customFormat="1" ht="27">
      <c r="A204" s="2"/>
      <c r="B204" s="42"/>
      <c r="C204" s="3"/>
      <c r="D204" s="3"/>
      <c r="E204" s="50"/>
      <c r="F204" s="66"/>
      <c r="G204" s="67"/>
    </row>
  </sheetData>
  <mergeCells count="3">
    <mergeCell ref="E1:F1"/>
    <mergeCell ref="A4:G4"/>
    <mergeCell ref="C2:G2"/>
  </mergeCells>
  <printOptions horizontalCentered="1"/>
  <pageMargins left="0.2" right="0.2" top="0.35" bottom="0.32" header="0.17" footer="0"/>
  <pageSetup fitToHeight="5" horizontalDpi="600" verticalDpi="600" orientation="portrait" paperSize="9" scale="38" r:id="rId1"/>
  <rowBreaks count="1" manualBreakCount="1">
    <brk id="4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48"/>
  <sheetViews>
    <sheetView tabSelected="1" view="pageBreakPreview" zoomScale="75" zoomScaleNormal="75" zoomScaleSheetLayoutView="75" workbookViewId="0" topLeftCell="A1">
      <selection activeCell="L6" sqref="L6"/>
    </sheetView>
  </sheetViews>
  <sheetFormatPr defaultColWidth="9.00390625" defaultRowHeight="12.75"/>
  <cols>
    <col min="1" max="1" width="18.25390625" style="1" customWidth="1"/>
    <col min="2" max="2" width="88.375" style="38" customWidth="1"/>
    <col min="3" max="3" width="22.625" style="3" customWidth="1"/>
    <col min="4" max="4" width="20.625" style="3" customWidth="1"/>
    <col min="5" max="5" width="17.625" style="68" customWidth="1"/>
    <col min="6" max="6" width="0.12890625" style="51" customWidth="1"/>
    <col min="7" max="7" width="11.00390625" style="51" hidden="1" customWidth="1"/>
    <col min="8" max="8" width="14.125" style="51" hidden="1" customWidth="1"/>
    <col min="9" max="16384" width="9.125" style="51" customWidth="1"/>
  </cols>
  <sheetData>
    <row r="1" spans="1:5" s="6" customFormat="1" ht="55.5" customHeight="1">
      <c r="A1" s="5"/>
      <c r="B1" s="38"/>
      <c r="D1" s="269" t="s">
        <v>51</v>
      </c>
      <c r="E1" s="269"/>
    </row>
    <row r="2" spans="1:5" s="6" customFormat="1" ht="16.5" customHeight="1">
      <c r="A2" s="8"/>
      <c r="B2" s="39"/>
      <c r="C2" s="9"/>
      <c r="D2" s="272"/>
      <c r="E2" s="272"/>
    </row>
    <row r="3" spans="1:5" s="6" customFormat="1" ht="2.25" customHeight="1" hidden="1">
      <c r="A3" s="8"/>
      <c r="B3" s="39"/>
      <c r="C3" s="9"/>
      <c r="D3" s="48"/>
      <c r="E3" s="23"/>
    </row>
    <row r="4" spans="1:5" s="49" customFormat="1" ht="39.75" customHeight="1">
      <c r="A4" s="270" t="s">
        <v>123</v>
      </c>
      <c r="B4" s="270"/>
      <c r="C4" s="270"/>
      <c r="D4" s="270"/>
      <c r="E4" s="270"/>
    </row>
    <row r="5" spans="1:5" s="49" customFormat="1" ht="18.75" customHeight="1" thickBot="1">
      <c r="A5" s="10"/>
      <c r="B5" s="40"/>
      <c r="C5" s="11"/>
      <c r="D5" s="11"/>
      <c r="E5" s="10"/>
    </row>
    <row r="6" spans="1:8" s="26" customFormat="1" ht="90.75" customHeight="1" thickBot="1">
      <c r="A6" s="70" t="s">
        <v>0</v>
      </c>
      <c r="B6" s="71" t="s">
        <v>1</v>
      </c>
      <c r="C6" s="55" t="s">
        <v>102</v>
      </c>
      <c r="D6" s="72" t="s">
        <v>49</v>
      </c>
      <c r="E6" s="192" t="s">
        <v>43</v>
      </c>
      <c r="F6" s="147" t="s">
        <v>124</v>
      </c>
      <c r="G6" s="147" t="s">
        <v>118</v>
      </c>
      <c r="H6" s="176" t="s">
        <v>119</v>
      </c>
    </row>
    <row r="7" spans="1:8" s="29" customFormat="1" ht="34.5" customHeight="1">
      <c r="A7" s="121"/>
      <c r="B7" s="121" t="s">
        <v>17</v>
      </c>
      <c r="C7" s="122"/>
      <c r="D7" s="122"/>
      <c r="E7" s="193"/>
      <c r="F7" s="179"/>
      <c r="G7" s="179"/>
      <c r="H7" s="179"/>
    </row>
    <row r="8" spans="1:8" s="12" customFormat="1" ht="0.75" customHeight="1">
      <c r="A8" s="147">
        <v>21110000</v>
      </c>
      <c r="B8" s="147" t="s">
        <v>103</v>
      </c>
      <c r="C8" s="162"/>
      <c r="D8" s="163"/>
      <c r="E8" s="194"/>
      <c r="F8" s="177"/>
      <c r="G8" s="177"/>
      <c r="H8" s="177"/>
    </row>
    <row r="9" spans="1:8" s="30" customFormat="1" ht="35.25" customHeight="1" hidden="1">
      <c r="A9" s="136">
        <v>41030000</v>
      </c>
      <c r="B9" s="137" t="s">
        <v>14</v>
      </c>
      <c r="C9" s="164"/>
      <c r="D9" s="164"/>
      <c r="E9" s="194" t="e">
        <f>D9/C9*100</f>
        <v>#DIV/0!</v>
      </c>
      <c r="F9" s="197"/>
      <c r="G9" s="197"/>
      <c r="H9" s="197"/>
    </row>
    <row r="10" spans="1:8" s="30" customFormat="1" ht="24.75" customHeight="1">
      <c r="A10" s="210">
        <v>25000000</v>
      </c>
      <c r="B10" s="202" t="s">
        <v>10</v>
      </c>
      <c r="C10" s="249">
        <v>2414200</v>
      </c>
      <c r="D10" s="264">
        <v>596798.36</v>
      </c>
      <c r="E10" s="199">
        <f>D10/C10*100</f>
        <v>24.72033634330213</v>
      </c>
      <c r="F10" s="227">
        <v>733957.79</v>
      </c>
      <c r="G10" s="197"/>
      <c r="H10" s="197"/>
    </row>
    <row r="11" spans="1:8" s="31" customFormat="1" ht="0.75" customHeight="1" thickBot="1">
      <c r="A11" s="203">
        <v>41034500</v>
      </c>
      <c r="B11" s="203" t="s">
        <v>72</v>
      </c>
      <c r="C11" s="250"/>
      <c r="D11" s="250"/>
      <c r="E11" s="200" t="e">
        <f>D11/C11*100</f>
        <v>#DIV/0!</v>
      </c>
      <c r="F11" s="217"/>
      <c r="G11" s="179"/>
      <c r="H11" s="179"/>
    </row>
    <row r="12" spans="1:8" s="32" customFormat="1" ht="34.5" customHeight="1" thickBot="1">
      <c r="A12" s="204"/>
      <c r="B12" s="205" t="s">
        <v>18</v>
      </c>
      <c r="C12" s="251">
        <f>C8+C10</f>
        <v>2414200</v>
      </c>
      <c r="D12" s="251">
        <f>D8+D10</f>
        <v>596798.36</v>
      </c>
      <c r="E12" s="201">
        <f>D12/C12*100</f>
        <v>24.72033634330213</v>
      </c>
      <c r="F12" s="218">
        <v>733957.79</v>
      </c>
      <c r="G12" s="181"/>
      <c r="H12" s="181"/>
    </row>
    <row r="13" spans="1:8" s="12" customFormat="1" ht="30" customHeight="1">
      <c r="A13" s="206"/>
      <c r="B13" s="207" t="s">
        <v>23</v>
      </c>
      <c r="C13" s="148"/>
      <c r="D13" s="148"/>
      <c r="E13" s="195"/>
      <c r="F13" s="177"/>
      <c r="G13" s="177"/>
      <c r="H13" s="177"/>
    </row>
    <row r="14" spans="1:8" s="12" customFormat="1" ht="30" customHeight="1">
      <c r="A14" s="75" t="s">
        <v>60</v>
      </c>
      <c r="B14" s="74" t="s">
        <v>3</v>
      </c>
      <c r="C14" s="236">
        <v>95700</v>
      </c>
      <c r="D14" s="236"/>
      <c r="E14" s="208">
        <f aca="true" t="shared" si="0" ref="E14:E28">D14/C14*100</f>
        <v>0</v>
      </c>
      <c r="F14" s="219">
        <v>3251.61</v>
      </c>
      <c r="G14" s="177"/>
      <c r="H14" s="177"/>
    </row>
    <row r="15" spans="1:8" s="12" customFormat="1" ht="30" customHeight="1">
      <c r="A15" s="75" t="s">
        <v>61</v>
      </c>
      <c r="B15" s="74" t="s">
        <v>4</v>
      </c>
      <c r="C15" s="236">
        <v>1559100</v>
      </c>
      <c r="D15" s="236">
        <v>346286.34</v>
      </c>
      <c r="E15" s="208">
        <f>D15/C15*100</f>
        <v>22.210656147777566</v>
      </c>
      <c r="F15" s="219">
        <v>355840.55</v>
      </c>
      <c r="G15" s="177"/>
      <c r="H15" s="177"/>
    </row>
    <row r="16" spans="1:8" s="12" customFormat="1" ht="30" customHeight="1">
      <c r="A16" s="75" t="s">
        <v>62</v>
      </c>
      <c r="B16" s="74" t="s">
        <v>5</v>
      </c>
      <c r="C16" s="236">
        <v>122850</v>
      </c>
      <c r="D16" s="236">
        <v>122850</v>
      </c>
      <c r="E16" s="208">
        <f t="shared" si="0"/>
        <v>100</v>
      </c>
      <c r="F16" s="219">
        <v>65607.25</v>
      </c>
      <c r="G16" s="177"/>
      <c r="H16" s="177"/>
    </row>
    <row r="17" spans="1:8" s="12" customFormat="1" ht="22.5" customHeight="1">
      <c r="A17" s="75" t="s">
        <v>63</v>
      </c>
      <c r="B17" s="74" t="s">
        <v>32</v>
      </c>
      <c r="C17" s="236">
        <v>826700</v>
      </c>
      <c r="D17" s="236">
        <v>113535.03</v>
      </c>
      <c r="E17" s="208">
        <f t="shared" si="0"/>
        <v>13.733522438611345</v>
      </c>
      <c r="F17" s="219">
        <v>106179.97</v>
      </c>
      <c r="G17" s="177"/>
      <c r="H17" s="177"/>
    </row>
    <row r="18" spans="1:8" s="12" customFormat="1" ht="18.75" customHeight="1">
      <c r="A18" s="75" t="s">
        <v>64</v>
      </c>
      <c r="B18" s="74" t="s">
        <v>86</v>
      </c>
      <c r="C18" s="236">
        <v>66000</v>
      </c>
      <c r="D18" s="236">
        <v>41428.49</v>
      </c>
      <c r="E18" s="208">
        <f t="shared" si="0"/>
        <v>62.77043939393939</v>
      </c>
      <c r="F18" s="219">
        <v>38958.2</v>
      </c>
      <c r="G18" s="177"/>
      <c r="H18" s="177"/>
    </row>
    <row r="19" spans="1:8" s="12" customFormat="1" ht="19.5" customHeight="1" hidden="1">
      <c r="A19" s="75" t="s">
        <v>65</v>
      </c>
      <c r="B19" s="74" t="s">
        <v>87</v>
      </c>
      <c r="C19" s="160"/>
      <c r="D19" s="236">
        <v>0</v>
      </c>
      <c r="E19" s="208" t="e">
        <f t="shared" si="0"/>
        <v>#DIV/0!</v>
      </c>
      <c r="F19" s="219">
        <v>0</v>
      </c>
      <c r="G19" s="177"/>
      <c r="H19" s="177"/>
    </row>
    <row r="20" spans="1:8" s="12" customFormat="1" ht="35.25" customHeight="1">
      <c r="A20" s="75" t="s">
        <v>88</v>
      </c>
      <c r="B20" s="74" t="s">
        <v>89</v>
      </c>
      <c r="C20" s="236">
        <v>4303372</v>
      </c>
      <c r="D20" s="236"/>
      <c r="E20" s="208">
        <f t="shared" si="0"/>
        <v>0</v>
      </c>
      <c r="F20" s="219">
        <v>437272.66</v>
      </c>
      <c r="G20" s="177"/>
      <c r="H20" s="177"/>
    </row>
    <row r="21" spans="1:8" s="12" customFormat="1" ht="0.75" customHeight="1">
      <c r="A21" s="79" t="s">
        <v>66</v>
      </c>
      <c r="B21" s="78" t="s">
        <v>67</v>
      </c>
      <c r="C21" s="222"/>
      <c r="D21" s="182">
        <f>D22</f>
        <v>0</v>
      </c>
      <c r="E21" s="175" t="e">
        <f t="shared" si="0"/>
        <v>#DIV/0!</v>
      </c>
      <c r="F21" s="219">
        <v>0</v>
      </c>
      <c r="G21" s="177"/>
      <c r="H21" s="177"/>
    </row>
    <row r="22" spans="1:8" s="12" customFormat="1" ht="38.25" customHeight="1" hidden="1">
      <c r="A22" s="126" t="s">
        <v>73</v>
      </c>
      <c r="B22" s="127" t="s">
        <v>72</v>
      </c>
      <c r="C22" s="160"/>
      <c r="D22" s="236"/>
      <c r="E22" s="196" t="e">
        <f t="shared" si="0"/>
        <v>#DIV/0!</v>
      </c>
      <c r="F22" s="219"/>
      <c r="G22" s="177"/>
      <c r="H22" s="177"/>
    </row>
    <row r="23" spans="1:8" s="32" customFormat="1" ht="34.5" customHeight="1">
      <c r="A23" s="95"/>
      <c r="B23" s="107" t="s">
        <v>26</v>
      </c>
      <c r="C23" s="168">
        <f>C14+C15+C16+C17+C18+C19+C20+C21</f>
        <v>6973722</v>
      </c>
      <c r="D23" s="168">
        <f>D14+D15+D16+D17+D18+D19+D20+D21</f>
        <v>624099.86</v>
      </c>
      <c r="E23" s="172">
        <f t="shared" si="0"/>
        <v>8.949307987900864</v>
      </c>
      <c r="F23" s="218">
        <v>1007110.24</v>
      </c>
      <c r="G23" s="181"/>
      <c r="H23" s="181"/>
    </row>
    <row r="24" spans="1:8" s="31" customFormat="1" ht="0.75" customHeight="1" hidden="1">
      <c r="A24" s="108">
        <v>250354</v>
      </c>
      <c r="B24" s="109" t="s">
        <v>33</v>
      </c>
      <c r="C24" s="223"/>
      <c r="D24" s="209"/>
      <c r="E24" s="173"/>
      <c r="F24" s="217"/>
      <c r="G24" s="179"/>
      <c r="H24" s="179"/>
    </row>
    <row r="25" spans="1:8" s="31" customFormat="1" ht="23.25" hidden="1">
      <c r="A25" s="108">
        <v>250380</v>
      </c>
      <c r="B25" s="103" t="s">
        <v>13</v>
      </c>
      <c r="C25" s="224"/>
      <c r="D25" s="209"/>
      <c r="E25" s="173"/>
      <c r="F25" s="217"/>
      <c r="G25" s="179"/>
      <c r="H25" s="179"/>
    </row>
    <row r="26" spans="1:8" s="31" customFormat="1" ht="30" customHeight="1">
      <c r="A26" s="110"/>
      <c r="B26" s="107" t="s">
        <v>27</v>
      </c>
      <c r="C26" s="168">
        <f>C23+C24+C25</f>
        <v>6973722</v>
      </c>
      <c r="D26" s="168">
        <f>D23+D24</f>
        <v>624099.86</v>
      </c>
      <c r="E26" s="172">
        <f t="shared" si="0"/>
        <v>8.949307987900864</v>
      </c>
      <c r="F26" s="217">
        <v>1007110.24</v>
      </c>
      <c r="G26" s="179"/>
      <c r="H26" s="179"/>
    </row>
    <row r="27" spans="1:8" s="31" customFormat="1" ht="28.5" customHeight="1">
      <c r="A27" s="87"/>
      <c r="B27" s="36" t="s">
        <v>28</v>
      </c>
      <c r="C27" s="225"/>
      <c r="D27" s="225"/>
      <c r="E27" s="211"/>
      <c r="F27" s="179"/>
      <c r="G27" s="179"/>
      <c r="H27" s="179"/>
    </row>
    <row r="28" spans="1:8" s="57" customFormat="1" ht="36" customHeight="1">
      <c r="A28" s="144" t="s">
        <v>97</v>
      </c>
      <c r="B28" s="145" t="s">
        <v>98</v>
      </c>
      <c r="C28" s="256">
        <v>34000</v>
      </c>
      <c r="D28" s="263">
        <v>8000</v>
      </c>
      <c r="E28" s="174">
        <f t="shared" si="0"/>
        <v>23.52941176470588</v>
      </c>
      <c r="F28" s="220"/>
      <c r="G28" s="198"/>
      <c r="H28" s="198"/>
    </row>
    <row r="29" spans="1:8" s="57" customFormat="1" ht="39.75" customHeight="1">
      <c r="A29" s="144" t="s">
        <v>99</v>
      </c>
      <c r="B29" s="145" t="s">
        <v>100</v>
      </c>
      <c r="C29" s="256">
        <v>-34000</v>
      </c>
      <c r="D29" s="265">
        <v>-9000</v>
      </c>
      <c r="E29" s="174">
        <f>D29/C29*100</f>
        <v>26.47058823529412</v>
      </c>
      <c r="F29" s="198"/>
      <c r="G29" s="198"/>
      <c r="H29" s="198"/>
    </row>
    <row r="30" spans="1:8" s="56" customFormat="1" ht="30" customHeight="1">
      <c r="A30" s="83"/>
      <c r="B30" s="111" t="s">
        <v>29</v>
      </c>
      <c r="C30" s="257">
        <f>SUM(C28:C29)</f>
        <v>0</v>
      </c>
      <c r="D30" s="185">
        <f>SUM(D28:D29)</f>
        <v>-1000</v>
      </c>
      <c r="E30" s="212"/>
      <c r="F30" s="221">
        <v>0</v>
      </c>
      <c r="G30" s="180"/>
      <c r="H30" s="180"/>
    </row>
    <row r="31" spans="1:8" s="26" customFormat="1" ht="30" customHeight="1">
      <c r="A31" s="88"/>
      <c r="B31" s="33" t="s">
        <v>39</v>
      </c>
      <c r="C31" s="226"/>
      <c r="D31" s="226"/>
      <c r="E31" s="213"/>
      <c r="F31" s="178"/>
      <c r="G31" s="178"/>
      <c r="H31" s="178"/>
    </row>
    <row r="32" spans="1:8" s="26" customFormat="1" ht="33" customHeight="1">
      <c r="A32" s="120">
        <v>602000</v>
      </c>
      <c r="B32" s="114" t="s">
        <v>37</v>
      </c>
      <c r="C32" s="252">
        <f>C33-C34+C35+C36</f>
        <v>4559522</v>
      </c>
      <c r="D32" s="252">
        <f>D33-D34+D35+D36</f>
        <v>26301.5</v>
      </c>
      <c r="E32" s="213"/>
      <c r="F32" s="178"/>
      <c r="G32" s="178"/>
      <c r="H32" s="178"/>
    </row>
    <row r="33" spans="1:8" s="12" customFormat="1" ht="36" customHeight="1">
      <c r="A33" s="114">
        <v>602100</v>
      </c>
      <c r="B33" s="114" t="s">
        <v>40</v>
      </c>
      <c r="C33" s="253"/>
      <c r="D33" s="266">
        <v>920366.95</v>
      </c>
      <c r="E33" s="213"/>
      <c r="F33" s="177"/>
      <c r="G33" s="177"/>
      <c r="H33" s="177"/>
    </row>
    <row r="34" spans="1:8" s="12" customFormat="1" ht="30" customHeight="1">
      <c r="A34" s="118">
        <v>602200</v>
      </c>
      <c r="B34" s="118" t="s">
        <v>11</v>
      </c>
      <c r="C34" s="254"/>
      <c r="D34" s="266">
        <v>1016915.45</v>
      </c>
      <c r="E34" s="213"/>
      <c r="F34" s="177"/>
      <c r="G34" s="177"/>
      <c r="H34" s="177"/>
    </row>
    <row r="35" spans="1:8" s="12" customFormat="1" ht="30" customHeight="1">
      <c r="A35" s="118">
        <v>602300</v>
      </c>
      <c r="B35" s="80" t="s">
        <v>46</v>
      </c>
      <c r="C35" s="254"/>
      <c r="D35" s="266"/>
      <c r="E35" s="214"/>
      <c r="F35" s="177"/>
      <c r="G35" s="177"/>
      <c r="H35" s="177"/>
    </row>
    <row r="36" spans="1:8" s="12" customFormat="1" ht="38.25" customHeight="1" thickBot="1">
      <c r="A36" s="119">
        <v>602400</v>
      </c>
      <c r="B36" s="54" t="s">
        <v>15</v>
      </c>
      <c r="C36" s="253">
        <v>4559522</v>
      </c>
      <c r="D36" s="267">
        <v>122850</v>
      </c>
      <c r="E36" s="215"/>
      <c r="F36" s="177"/>
      <c r="G36" s="177"/>
      <c r="H36" s="177"/>
    </row>
    <row r="37" spans="1:8" s="12" customFormat="1" ht="38.25" customHeight="1" thickBot="1">
      <c r="A37" s="37"/>
      <c r="B37" s="54" t="s">
        <v>41</v>
      </c>
      <c r="C37" s="255">
        <f>C32</f>
        <v>4559522</v>
      </c>
      <c r="D37" s="268">
        <f>D32</f>
        <v>26301.5</v>
      </c>
      <c r="E37" s="215"/>
      <c r="F37" s="177"/>
      <c r="G37" s="177"/>
      <c r="H37" s="177"/>
    </row>
    <row r="38" spans="1:5" s="7" customFormat="1" ht="15.75" customHeight="1">
      <c r="A38" s="17"/>
      <c r="B38" s="41"/>
      <c r="E38" s="59"/>
    </row>
    <row r="39" spans="1:5" s="7" customFormat="1" ht="15.75" customHeight="1">
      <c r="A39" s="18"/>
      <c r="B39" s="53" t="s">
        <v>42</v>
      </c>
      <c r="C39" s="45">
        <f>+C12-C26-C30+C37</f>
        <v>0</v>
      </c>
      <c r="D39" s="45">
        <f>+D12-D26-D30+D37</f>
        <v>0</v>
      </c>
      <c r="E39" s="59"/>
    </row>
    <row r="40" spans="1:5" s="7" customFormat="1" ht="15.75" customHeight="1">
      <c r="A40" s="18"/>
      <c r="B40" s="41"/>
      <c r="E40" s="59"/>
    </row>
    <row r="41" spans="1:5" s="7" customFormat="1" ht="15.75" customHeight="1">
      <c r="A41" s="18"/>
      <c r="B41" s="41"/>
      <c r="E41" s="59"/>
    </row>
    <row r="42" spans="1:5" s="16" customFormat="1" ht="18.75" customHeight="1">
      <c r="A42" s="19"/>
      <c r="B42" s="43" t="s">
        <v>50</v>
      </c>
      <c r="C42" s="15"/>
      <c r="D42" s="15"/>
      <c r="E42" s="61"/>
    </row>
    <row r="43" spans="1:5" s="13" customFormat="1" ht="15.75" customHeight="1">
      <c r="A43" s="20"/>
      <c r="B43" s="41"/>
      <c r="C43" s="4"/>
      <c r="D43" s="4"/>
      <c r="E43" s="63"/>
    </row>
    <row r="44" spans="1:5" s="13" customFormat="1" ht="15.75" customHeight="1">
      <c r="A44" s="20"/>
      <c r="B44" s="41"/>
      <c r="C44" s="4"/>
      <c r="D44" s="4"/>
      <c r="E44" s="63"/>
    </row>
    <row r="45" spans="1:5" s="13" customFormat="1" ht="15.75" customHeight="1">
      <c r="A45" s="20"/>
      <c r="B45" s="41"/>
      <c r="C45" s="4"/>
      <c r="D45" s="4"/>
      <c r="E45" s="65"/>
    </row>
    <row r="46" spans="1:5" s="13" customFormat="1" ht="15.75" customHeight="1">
      <c r="A46" s="20"/>
      <c r="B46" s="41"/>
      <c r="C46" s="4"/>
      <c r="D46" s="4"/>
      <c r="E46" s="63"/>
    </row>
    <row r="47" spans="1:5" s="13" customFormat="1" ht="15.75" customHeight="1">
      <c r="A47" s="20"/>
      <c r="B47" s="41"/>
      <c r="C47" s="4"/>
      <c r="D47" s="4"/>
      <c r="E47" s="63"/>
    </row>
    <row r="48" spans="1:5" s="13" customFormat="1" ht="15.75" customHeight="1">
      <c r="A48" s="20"/>
      <c r="B48" s="41"/>
      <c r="C48" s="4"/>
      <c r="D48" s="4"/>
      <c r="E48" s="63"/>
    </row>
    <row r="49" spans="1:5" s="13" customFormat="1" ht="15.75" customHeight="1">
      <c r="A49" s="20"/>
      <c r="B49" s="41"/>
      <c r="C49" s="4"/>
      <c r="D49" s="4"/>
      <c r="E49" s="63"/>
    </row>
    <row r="50" spans="1:5" s="13" customFormat="1" ht="15.75" customHeight="1">
      <c r="A50" s="20"/>
      <c r="B50" s="41"/>
      <c r="C50" s="4"/>
      <c r="D50" s="4"/>
      <c r="E50" s="63"/>
    </row>
    <row r="51" spans="1:5" s="14" customFormat="1" ht="27">
      <c r="A51" s="21"/>
      <c r="B51" s="42"/>
      <c r="C51" s="3"/>
      <c r="D51" s="50"/>
      <c r="E51" s="66"/>
    </row>
    <row r="52" spans="1:5" s="14" customFormat="1" ht="27">
      <c r="A52" s="21"/>
      <c r="B52" s="42"/>
      <c r="C52" s="3"/>
      <c r="D52" s="50"/>
      <c r="E52" s="66"/>
    </row>
    <row r="53" spans="1:5" s="14" customFormat="1" ht="27">
      <c r="A53" s="21"/>
      <c r="B53" s="42"/>
      <c r="C53" s="3"/>
      <c r="D53" s="50"/>
      <c r="E53" s="66"/>
    </row>
    <row r="54" spans="1:5" s="14" customFormat="1" ht="27">
      <c r="A54" s="21"/>
      <c r="B54" s="42"/>
      <c r="C54" s="3"/>
      <c r="D54" s="50"/>
      <c r="E54" s="66"/>
    </row>
    <row r="55" spans="1:5" s="14" customFormat="1" ht="27">
      <c r="A55" s="21"/>
      <c r="B55" s="42"/>
      <c r="C55" s="3"/>
      <c r="D55" s="50"/>
      <c r="E55" s="66"/>
    </row>
    <row r="56" spans="1:5" s="14" customFormat="1" ht="27">
      <c r="A56" s="21"/>
      <c r="B56" s="42"/>
      <c r="C56" s="3"/>
      <c r="D56" s="50"/>
      <c r="E56" s="66"/>
    </row>
    <row r="57" spans="1:5" s="14" customFormat="1" ht="27">
      <c r="A57" s="21"/>
      <c r="B57" s="42"/>
      <c r="C57" s="3"/>
      <c r="D57" s="50"/>
      <c r="E57" s="66"/>
    </row>
    <row r="58" spans="1:5" s="14" customFormat="1" ht="27">
      <c r="A58" s="21"/>
      <c r="B58" s="42"/>
      <c r="C58" s="3"/>
      <c r="D58" s="50"/>
      <c r="E58" s="66"/>
    </row>
    <row r="59" spans="1:5" s="14" customFormat="1" ht="27">
      <c r="A59" s="21"/>
      <c r="B59" s="42"/>
      <c r="C59" s="3"/>
      <c r="D59" s="50"/>
      <c r="E59" s="66"/>
    </row>
    <row r="60" spans="1:5" s="14" customFormat="1" ht="27">
      <c r="A60" s="21"/>
      <c r="B60" s="42"/>
      <c r="C60" s="3"/>
      <c r="D60" s="50"/>
      <c r="E60" s="66"/>
    </row>
    <row r="61" spans="1:5" s="14" customFormat="1" ht="27">
      <c r="A61" s="21"/>
      <c r="B61" s="42"/>
      <c r="C61" s="3"/>
      <c r="D61" s="50"/>
      <c r="E61" s="66"/>
    </row>
    <row r="62" spans="1:5" s="14" customFormat="1" ht="27">
      <c r="A62" s="21"/>
      <c r="B62" s="42"/>
      <c r="C62" s="3"/>
      <c r="D62" s="50"/>
      <c r="E62" s="66"/>
    </row>
    <row r="63" spans="1:5" s="14" customFormat="1" ht="27">
      <c r="A63" s="21"/>
      <c r="B63" s="42"/>
      <c r="C63" s="3"/>
      <c r="D63" s="50"/>
      <c r="E63" s="66"/>
    </row>
    <row r="64" spans="1:5" s="14" customFormat="1" ht="27">
      <c r="A64" s="21"/>
      <c r="B64" s="42"/>
      <c r="C64" s="3"/>
      <c r="D64" s="50"/>
      <c r="E64" s="66"/>
    </row>
    <row r="65" spans="1:5" s="14" customFormat="1" ht="27">
      <c r="A65" s="21"/>
      <c r="B65" s="42"/>
      <c r="C65" s="3"/>
      <c r="D65" s="50"/>
      <c r="E65" s="66"/>
    </row>
    <row r="66" spans="1:5" s="14" customFormat="1" ht="27">
      <c r="A66" s="21"/>
      <c r="B66" s="42"/>
      <c r="C66" s="3"/>
      <c r="D66" s="50"/>
      <c r="E66" s="66"/>
    </row>
    <row r="67" spans="1:5" s="14" customFormat="1" ht="27">
      <c r="A67" s="21"/>
      <c r="B67" s="42"/>
      <c r="C67" s="3"/>
      <c r="D67" s="50"/>
      <c r="E67" s="66"/>
    </row>
    <row r="68" spans="1:5" s="14" customFormat="1" ht="27">
      <c r="A68" s="21"/>
      <c r="B68" s="42"/>
      <c r="C68" s="3"/>
      <c r="D68" s="50"/>
      <c r="E68" s="66"/>
    </row>
    <row r="69" spans="1:5" s="14" customFormat="1" ht="27">
      <c r="A69" s="21"/>
      <c r="B69" s="42"/>
      <c r="C69" s="3"/>
      <c r="D69" s="50"/>
      <c r="E69" s="66"/>
    </row>
    <row r="70" spans="1:5" s="14" customFormat="1" ht="27">
      <c r="A70" s="21"/>
      <c r="B70" s="42"/>
      <c r="C70" s="3"/>
      <c r="D70" s="50"/>
      <c r="E70" s="66"/>
    </row>
    <row r="71" spans="1:5" s="14" customFormat="1" ht="27">
      <c r="A71" s="21"/>
      <c r="B71" s="42"/>
      <c r="C71" s="3"/>
      <c r="D71" s="50"/>
      <c r="E71" s="66"/>
    </row>
    <row r="72" spans="1:5" s="14" customFormat="1" ht="27">
      <c r="A72" s="21"/>
      <c r="B72" s="42"/>
      <c r="C72" s="3"/>
      <c r="D72" s="50"/>
      <c r="E72" s="66"/>
    </row>
    <row r="73" spans="1:5" s="14" customFormat="1" ht="27">
      <c r="A73" s="21"/>
      <c r="B73" s="42"/>
      <c r="C73" s="3"/>
      <c r="D73" s="50"/>
      <c r="E73" s="66"/>
    </row>
    <row r="74" spans="1:5" s="14" customFormat="1" ht="27">
      <c r="A74" s="21"/>
      <c r="B74" s="42"/>
      <c r="C74" s="3"/>
      <c r="D74" s="50"/>
      <c r="E74" s="66"/>
    </row>
    <row r="75" spans="1:5" s="14" customFormat="1" ht="27">
      <c r="A75" s="21"/>
      <c r="B75" s="42"/>
      <c r="C75" s="3"/>
      <c r="D75" s="50"/>
      <c r="E75" s="66"/>
    </row>
    <row r="76" spans="1:5" s="14" customFormat="1" ht="27">
      <c r="A76" s="21"/>
      <c r="B76" s="42"/>
      <c r="C76" s="3"/>
      <c r="D76" s="50"/>
      <c r="E76" s="66"/>
    </row>
    <row r="77" spans="1:5" s="14" customFormat="1" ht="27">
      <c r="A77" s="21"/>
      <c r="B77" s="42"/>
      <c r="C77" s="3"/>
      <c r="D77" s="50"/>
      <c r="E77" s="66"/>
    </row>
    <row r="78" spans="1:5" s="14" customFormat="1" ht="27">
      <c r="A78" s="21"/>
      <c r="B78" s="42"/>
      <c r="C78" s="3"/>
      <c r="D78" s="50"/>
      <c r="E78" s="66"/>
    </row>
    <row r="79" spans="1:5" s="14" customFormat="1" ht="27">
      <c r="A79" s="21"/>
      <c r="B79" s="42"/>
      <c r="C79" s="3"/>
      <c r="D79" s="50"/>
      <c r="E79" s="66"/>
    </row>
    <row r="80" spans="1:5" s="14" customFormat="1" ht="27">
      <c r="A80" s="21"/>
      <c r="B80" s="42"/>
      <c r="C80" s="3"/>
      <c r="D80" s="50"/>
      <c r="E80" s="66"/>
    </row>
    <row r="81" spans="1:5" s="14" customFormat="1" ht="27">
      <c r="A81" s="21"/>
      <c r="B81" s="42"/>
      <c r="C81" s="3"/>
      <c r="D81" s="50"/>
      <c r="E81" s="66"/>
    </row>
    <row r="82" spans="1:5" s="14" customFormat="1" ht="27">
      <c r="A82" s="21"/>
      <c r="B82" s="42"/>
      <c r="C82" s="3"/>
      <c r="D82" s="50"/>
      <c r="E82" s="66"/>
    </row>
    <row r="83" spans="1:5" s="14" customFormat="1" ht="27">
      <c r="A83" s="21"/>
      <c r="B83" s="42"/>
      <c r="C83" s="3"/>
      <c r="D83" s="50"/>
      <c r="E83" s="66"/>
    </row>
    <row r="84" spans="1:5" s="14" customFormat="1" ht="27">
      <c r="A84" s="21"/>
      <c r="B84" s="42"/>
      <c r="C84" s="3"/>
      <c r="D84" s="50"/>
      <c r="E84" s="66"/>
    </row>
    <row r="85" spans="1:5" s="14" customFormat="1" ht="27">
      <c r="A85" s="21"/>
      <c r="B85" s="42"/>
      <c r="C85" s="3"/>
      <c r="D85" s="50"/>
      <c r="E85" s="66"/>
    </row>
    <row r="86" spans="1:5" s="14" customFormat="1" ht="27">
      <c r="A86" s="21"/>
      <c r="B86" s="42"/>
      <c r="C86" s="3"/>
      <c r="D86" s="50"/>
      <c r="E86" s="66"/>
    </row>
    <row r="87" spans="1:5" s="14" customFormat="1" ht="27">
      <c r="A87" s="21"/>
      <c r="B87" s="42"/>
      <c r="C87" s="3"/>
      <c r="D87" s="50"/>
      <c r="E87" s="66"/>
    </row>
    <row r="88" spans="1:5" s="14" customFormat="1" ht="27">
      <c r="A88" s="21"/>
      <c r="B88" s="42"/>
      <c r="C88" s="3"/>
      <c r="D88" s="50"/>
      <c r="E88" s="66"/>
    </row>
    <row r="89" spans="1:5" s="14" customFormat="1" ht="27">
      <c r="A89" s="21"/>
      <c r="B89" s="42"/>
      <c r="C89" s="3"/>
      <c r="D89" s="50"/>
      <c r="E89" s="66"/>
    </row>
    <row r="90" spans="1:5" s="14" customFormat="1" ht="27">
      <c r="A90" s="21"/>
      <c r="B90" s="42"/>
      <c r="C90" s="3"/>
      <c r="D90" s="50"/>
      <c r="E90" s="66"/>
    </row>
    <row r="91" spans="1:5" s="14" customFormat="1" ht="27">
      <c r="A91" s="21"/>
      <c r="B91" s="42"/>
      <c r="C91" s="3"/>
      <c r="D91" s="50"/>
      <c r="E91" s="66"/>
    </row>
    <row r="92" spans="1:5" s="14" customFormat="1" ht="27">
      <c r="A92" s="21"/>
      <c r="B92" s="42"/>
      <c r="C92" s="3"/>
      <c r="D92" s="50"/>
      <c r="E92" s="66"/>
    </row>
    <row r="93" spans="1:5" s="14" customFormat="1" ht="27">
      <c r="A93" s="21"/>
      <c r="B93" s="42"/>
      <c r="C93" s="3"/>
      <c r="D93" s="50"/>
      <c r="E93" s="66"/>
    </row>
    <row r="94" spans="1:5" s="14" customFormat="1" ht="27">
      <c r="A94" s="2"/>
      <c r="B94" s="42"/>
      <c r="C94" s="3"/>
      <c r="D94" s="50"/>
      <c r="E94" s="66"/>
    </row>
    <row r="95" spans="1:5" s="14" customFormat="1" ht="27">
      <c r="A95" s="2"/>
      <c r="B95" s="42"/>
      <c r="C95" s="3"/>
      <c r="D95" s="50"/>
      <c r="E95" s="66"/>
    </row>
    <row r="96" spans="1:5" s="14" customFormat="1" ht="27">
      <c r="A96" s="2"/>
      <c r="B96" s="42"/>
      <c r="C96" s="3"/>
      <c r="D96" s="50"/>
      <c r="E96" s="66"/>
    </row>
    <row r="97" spans="1:5" s="14" customFormat="1" ht="27">
      <c r="A97" s="2"/>
      <c r="B97" s="42"/>
      <c r="C97" s="3"/>
      <c r="D97" s="50"/>
      <c r="E97" s="66"/>
    </row>
    <row r="98" spans="1:5" s="14" customFormat="1" ht="27">
      <c r="A98" s="2"/>
      <c r="B98" s="42"/>
      <c r="C98" s="3"/>
      <c r="D98" s="50"/>
      <c r="E98" s="66"/>
    </row>
    <row r="99" spans="1:5" s="14" customFormat="1" ht="27">
      <c r="A99" s="2"/>
      <c r="B99" s="42"/>
      <c r="C99" s="3"/>
      <c r="D99" s="50"/>
      <c r="E99" s="66"/>
    </row>
    <row r="100" spans="1:5" s="14" customFormat="1" ht="27">
      <c r="A100" s="2"/>
      <c r="B100" s="42"/>
      <c r="C100" s="3"/>
      <c r="D100" s="50"/>
      <c r="E100" s="66"/>
    </row>
    <row r="101" spans="1:5" s="14" customFormat="1" ht="27">
      <c r="A101" s="2"/>
      <c r="B101" s="42"/>
      <c r="C101" s="3"/>
      <c r="D101" s="50"/>
      <c r="E101" s="66"/>
    </row>
    <row r="102" spans="1:5" s="14" customFormat="1" ht="27">
      <c r="A102" s="2"/>
      <c r="B102" s="42"/>
      <c r="C102" s="3"/>
      <c r="D102" s="50"/>
      <c r="E102" s="66"/>
    </row>
    <row r="103" spans="1:5" s="14" customFormat="1" ht="27">
      <c r="A103" s="2"/>
      <c r="B103" s="42"/>
      <c r="C103" s="3"/>
      <c r="D103" s="50"/>
      <c r="E103" s="66"/>
    </row>
    <row r="104" spans="1:5" s="14" customFormat="1" ht="27">
      <c r="A104" s="2"/>
      <c r="B104" s="42"/>
      <c r="C104" s="3"/>
      <c r="D104" s="50"/>
      <c r="E104" s="66"/>
    </row>
    <row r="105" spans="1:5" s="14" customFormat="1" ht="27">
      <c r="A105" s="2"/>
      <c r="B105" s="42"/>
      <c r="C105" s="3"/>
      <c r="D105" s="50"/>
      <c r="E105" s="66"/>
    </row>
    <row r="106" spans="1:5" s="14" customFormat="1" ht="27">
      <c r="A106" s="2"/>
      <c r="B106" s="42"/>
      <c r="C106" s="3"/>
      <c r="D106" s="50"/>
      <c r="E106" s="66"/>
    </row>
    <row r="107" spans="1:5" s="14" customFormat="1" ht="27">
      <c r="A107" s="2"/>
      <c r="B107" s="42"/>
      <c r="C107" s="3"/>
      <c r="D107" s="50"/>
      <c r="E107" s="66"/>
    </row>
    <row r="108" spans="1:5" s="14" customFormat="1" ht="27">
      <c r="A108" s="2"/>
      <c r="B108" s="42"/>
      <c r="C108" s="3"/>
      <c r="D108" s="50"/>
      <c r="E108" s="66"/>
    </row>
    <row r="109" spans="1:5" s="14" customFormat="1" ht="27">
      <c r="A109" s="2"/>
      <c r="B109" s="42"/>
      <c r="C109" s="3"/>
      <c r="D109" s="50"/>
      <c r="E109" s="66"/>
    </row>
    <row r="110" spans="1:5" s="14" customFormat="1" ht="27">
      <c r="A110" s="2"/>
      <c r="B110" s="42"/>
      <c r="C110" s="3"/>
      <c r="D110" s="50"/>
      <c r="E110" s="66"/>
    </row>
    <row r="111" spans="1:5" s="14" customFormat="1" ht="27">
      <c r="A111" s="2"/>
      <c r="B111" s="42"/>
      <c r="C111" s="3"/>
      <c r="D111" s="50"/>
      <c r="E111" s="66"/>
    </row>
    <row r="112" spans="1:5" s="14" customFormat="1" ht="27">
      <c r="A112" s="2"/>
      <c r="B112" s="42"/>
      <c r="C112" s="3"/>
      <c r="D112" s="50"/>
      <c r="E112" s="66"/>
    </row>
    <row r="113" spans="1:5" s="14" customFormat="1" ht="27">
      <c r="A113" s="2"/>
      <c r="B113" s="42"/>
      <c r="C113" s="3"/>
      <c r="D113" s="50"/>
      <c r="E113" s="66"/>
    </row>
    <row r="114" spans="1:5" s="14" customFormat="1" ht="27">
      <c r="A114" s="2"/>
      <c r="B114" s="42"/>
      <c r="C114" s="3"/>
      <c r="D114" s="50"/>
      <c r="E114" s="66"/>
    </row>
    <row r="115" spans="1:5" s="14" customFormat="1" ht="27">
      <c r="A115" s="2"/>
      <c r="B115" s="42"/>
      <c r="C115" s="3"/>
      <c r="D115" s="50"/>
      <c r="E115" s="66"/>
    </row>
    <row r="116" spans="1:5" s="14" customFormat="1" ht="27">
      <c r="A116" s="2"/>
      <c r="B116" s="42"/>
      <c r="C116" s="3"/>
      <c r="D116" s="50"/>
      <c r="E116" s="66"/>
    </row>
    <row r="117" spans="1:5" s="14" customFormat="1" ht="27">
      <c r="A117" s="2"/>
      <c r="B117" s="42"/>
      <c r="C117" s="3"/>
      <c r="D117" s="50"/>
      <c r="E117" s="66"/>
    </row>
    <row r="118" spans="1:5" s="14" customFormat="1" ht="27">
      <c r="A118" s="2"/>
      <c r="B118" s="42"/>
      <c r="C118" s="3"/>
      <c r="D118" s="50"/>
      <c r="E118" s="66"/>
    </row>
    <row r="119" spans="1:5" s="14" customFormat="1" ht="27">
      <c r="A119" s="2"/>
      <c r="B119" s="42"/>
      <c r="C119" s="3"/>
      <c r="D119" s="50"/>
      <c r="E119" s="66"/>
    </row>
    <row r="120" spans="1:5" s="14" customFormat="1" ht="27">
      <c r="A120" s="2"/>
      <c r="B120" s="42"/>
      <c r="C120" s="3"/>
      <c r="D120" s="50"/>
      <c r="E120" s="66"/>
    </row>
    <row r="121" spans="1:5" s="14" customFormat="1" ht="27">
      <c r="A121" s="2"/>
      <c r="B121" s="42"/>
      <c r="C121" s="3"/>
      <c r="D121" s="50"/>
      <c r="E121" s="66"/>
    </row>
    <row r="122" spans="1:5" s="14" customFormat="1" ht="27">
      <c r="A122" s="2"/>
      <c r="B122" s="42"/>
      <c r="C122" s="3"/>
      <c r="D122" s="50"/>
      <c r="E122" s="66"/>
    </row>
    <row r="123" spans="1:5" s="14" customFormat="1" ht="27">
      <c r="A123" s="2"/>
      <c r="B123" s="42"/>
      <c r="C123" s="3"/>
      <c r="D123" s="50"/>
      <c r="E123" s="66"/>
    </row>
    <row r="124" spans="1:5" s="14" customFormat="1" ht="27">
      <c r="A124" s="2"/>
      <c r="B124" s="42"/>
      <c r="C124" s="3"/>
      <c r="D124" s="50"/>
      <c r="E124" s="66"/>
    </row>
    <row r="125" spans="1:5" s="14" customFormat="1" ht="27">
      <c r="A125" s="2"/>
      <c r="B125" s="42"/>
      <c r="C125" s="3"/>
      <c r="D125" s="50"/>
      <c r="E125" s="66"/>
    </row>
    <row r="126" spans="1:5" s="14" customFormat="1" ht="27">
      <c r="A126" s="2"/>
      <c r="B126" s="42"/>
      <c r="C126" s="3"/>
      <c r="D126" s="50"/>
      <c r="E126" s="66"/>
    </row>
    <row r="127" spans="1:5" s="14" customFormat="1" ht="27">
      <c r="A127" s="2"/>
      <c r="B127" s="42"/>
      <c r="C127" s="3"/>
      <c r="D127" s="50"/>
      <c r="E127" s="66"/>
    </row>
    <row r="128" spans="1:5" s="14" customFormat="1" ht="27">
      <c r="A128" s="2"/>
      <c r="B128" s="42"/>
      <c r="C128" s="3"/>
      <c r="D128" s="50"/>
      <c r="E128" s="66"/>
    </row>
    <row r="129" spans="1:5" s="14" customFormat="1" ht="27">
      <c r="A129" s="2"/>
      <c r="B129" s="42"/>
      <c r="C129" s="3"/>
      <c r="D129" s="50"/>
      <c r="E129" s="66"/>
    </row>
    <row r="130" spans="1:5" s="14" customFormat="1" ht="27">
      <c r="A130" s="2"/>
      <c r="B130" s="42"/>
      <c r="C130" s="3"/>
      <c r="D130" s="50"/>
      <c r="E130" s="66"/>
    </row>
    <row r="131" spans="1:5" s="14" customFormat="1" ht="27">
      <c r="A131" s="2"/>
      <c r="B131" s="42"/>
      <c r="C131" s="3"/>
      <c r="D131" s="50"/>
      <c r="E131" s="66"/>
    </row>
    <row r="132" spans="1:5" s="14" customFormat="1" ht="27">
      <c r="A132" s="2"/>
      <c r="B132" s="42"/>
      <c r="C132" s="3"/>
      <c r="D132" s="50"/>
      <c r="E132" s="66"/>
    </row>
    <row r="133" spans="1:5" s="14" customFormat="1" ht="27">
      <c r="A133" s="2"/>
      <c r="B133" s="42"/>
      <c r="C133" s="3"/>
      <c r="D133" s="50"/>
      <c r="E133" s="66"/>
    </row>
    <row r="134" spans="1:5" s="14" customFormat="1" ht="27">
      <c r="A134" s="2"/>
      <c r="B134" s="42"/>
      <c r="C134" s="3"/>
      <c r="D134" s="50"/>
      <c r="E134" s="66"/>
    </row>
    <row r="135" spans="1:5" s="14" customFormat="1" ht="27">
      <c r="A135" s="2"/>
      <c r="B135" s="42"/>
      <c r="C135" s="3"/>
      <c r="D135" s="50"/>
      <c r="E135" s="66"/>
    </row>
    <row r="136" spans="1:5" s="14" customFormat="1" ht="27">
      <c r="A136" s="2"/>
      <c r="B136" s="42"/>
      <c r="C136" s="3"/>
      <c r="D136" s="50"/>
      <c r="E136" s="66"/>
    </row>
    <row r="137" spans="1:5" s="14" customFormat="1" ht="27">
      <c r="A137" s="2"/>
      <c r="B137" s="42"/>
      <c r="C137" s="3"/>
      <c r="D137" s="50"/>
      <c r="E137" s="66"/>
    </row>
    <row r="138" spans="1:5" s="14" customFormat="1" ht="27">
      <c r="A138" s="2"/>
      <c r="B138" s="42"/>
      <c r="C138" s="3"/>
      <c r="D138" s="50"/>
      <c r="E138" s="66"/>
    </row>
    <row r="139" spans="1:5" s="14" customFormat="1" ht="27">
      <c r="A139" s="2"/>
      <c r="B139" s="42"/>
      <c r="C139" s="3"/>
      <c r="D139" s="50"/>
      <c r="E139" s="66"/>
    </row>
    <row r="140" spans="1:5" s="14" customFormat="1" ht="27">
      <c r="A140" s="2"/>
      <c r="B140" s="42"/>
      <c r="C140" s="3"/>
      <c r="D140" s="50"/>
      <c r="E140" s="66"/>
    </row>
    <row r="141" spans="1:5" s="14" customFormat="1" ht="27">
      <c r="A141" s="2"/>
      <c r="B141" s="42"/>
      <c r="C141" s="3"/>
      <c r="D141" s="50"/>
      <c r="E141" s="66"/>
    </row>
    <row r="142" spans="1:5" s="14" customFormat="1" ht="27">
      <c r="A142" s="2"/>
      <c r="B142" s="42"/>
      <c r="C142" s="3"/>
      <c r="D142" s="50"/>
      <c r="E142" s="66"/>
    </row>
    <row r="143" spans="1:5" s="14" customFormat="1" ht="27">
      <c r="A143" s="2"/>
      <c r="B143" s="42"/>
      <c r="C143" s="3"/>
      <c r="D143" s="50"/>
      <c r="E143" s="66"/>
    </row>
    <row r="144" spans="1:5" s="14" customFormat="1" ht="27">
      <c r="A144" s="2"/>
      <c r="B144" s="42"/>
      <c r="C144" s="3"/>
      <c r="D144" s="50"/>
      <c r="E144" s="66"/>
    </row>
    <row r="145" spans="1:5" s="14" customFormat="1" ht="27">
      <c r="A145" s="2"/>
      <c r="B145" s="42"/>
      <c r="C145" s="3"/>
      <c r="D145" s="50"/>
      <c r="E145" s="66"/>
    </row>
    <row r="146" spans="1:5" s="14" customFormat="1" ht="27">
      <c r="A146" s="2"/>
      <c r="B146" s="42"/>
      <c r="C146" s="3"/>
      <c r="D146" s="50"/>
      <c r="E146" s="66"/>
    </row>
    <row r="147" spans="1:5" s="14" customFormat="1" ht="27">
      <c r="A147" s="2"/>
      <c r="B147" s="42"/>
      <c r="C147" s="3"/>
      <c r="D147" s="50"/>
      <c r="E147" s="66"/>
    </row>
    <row r="148" spans="1:5" s="14" customFormat="1" ht="27">
      <c r="A148" s="2"/>
      <c r="B148" s="42"/>
      <c r="C148" s="3"/>
      <c r="D148" s="50"/>
      <c r="E148" s="66"/>
    </row>
  </sheetData>
  <mergeCells count="3">
    <mergeCell ref="D2:E2"/>
    <mergeCell ref="D1:E1"/>
    <mergeCell ref="A4:E4"/>
  </mergeCells>
  <printOptions horizontalCentered="1"/>
  <pageMargins left="0.29" right="0.2" top="0.39" bottom="0" header="0.17" footer="0"/>
  <pageSetup fitToHeight="5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Виктория</dc:creator>
  <cp:keywords/>
  <dc:description/>
  <cp:lastModifiedBy>My</cp:lastModifiedBy>
  <cp:lastPrinted>2020-04-23T07:21:52Z</cp:lastPrinted>
  <dcterms:created xsi:type="dcterms:W3CDTF">2002-03-01T09:58:38Z</dcterms:created>
  <dcterms:modified xsi:type="dcterms:W3CDTF">2020-04-23T07:21:56Z</dcterms:modified>
  <cp:category/>
  <cp:version/>
  <cp:contentType/>
  <cp:contentStatus/>
</cp:coreProperties>
</file>